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20730" windowHeight="11160" tabRatio="915"/>
  </bookViews>
  <sheets>
    <sheet name="Раздел 3.1" sheetId="15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29">'г. Жигулевск'!$O$20:$R$32</definedName>
    <definedName name="data_r_14" localSheetId="46">'г. Новокуйбышевск'!$O$20:$R$32</definedName>
    <definedName name="data_r_14" localSheetId="8">'г. Октябрьск'!$O$20:$R$32</definedName>
    <definedName name="data_r_14" localSheetId="10">'г. Отрадный'!$O$20:$R$32</definedName>
    <definedName name="data_r_14" localSheetId="22">'г. Похвистнево'!$O$20:$R$32</definedName>
    <definedName name="data_r_14" localSheetId="49">'г. Самара'!$O$20:$R$32</definedName>
    <definedName name="data_r_14" localSheetId="7">'г. Сызрань'!$O$20:$R$32</definedName>
    <definedName name="data_r_14" localSheetId="47">'г. Тольятти'!$O$20:$R$32</definedName>
    <definedName name="data_r_14" localSheetId="40">'г. Чапаевск'!$O$20:$R$32</definedName>
    <definedName name="data_r_14" localSheetId="2">'г.о. Кинель'!$O$20:$R$32</definedName>
    <definedName name="data_r_14" localSheetId="50">'Деп Сам'!$O$20:$R$32</definedName>
    <definedName name="data_r_14" localSheetId="48">'Деп Тольятти'!$O$20:$R$32</definedName>
    <definedName name="data_r_14" localSheetId="4">ЗУ!$O$20:$R$32</definedName>
    <definedName name="data_r_14" localSheetId="1">КУ!$O$20:$R$32</definedName>
    <definedName name="data_r_14" localSheetId="38">'м.р.  Приволжский'!$O$20:$R$32</definedName>
    <definedName name="data_r_14" localSheetId="31">'м.р. Алексеевский'!$O$20:$R$32</definedName>
    <definedName name="data_r_14" localSheetId="35">'м.р. Безенчукский'!$O$20:$R$32</definedName>
    <definedName name="data_r_14" localSheetId="12">'м.р. Богатовский'!$O$20:$R$32</definedName>
    <definedName name="data_r_14" localSheetId="42">'м.р. Большеглушицкий'!$O$20:$R$32</definedName>
    <definedName name="data_r_14" localSheetId="43">'м.р. Большечерниговский'!$O$20:$R$32</definedName>
    <definedName name="data_r_14" localSheetId="32">'м.р. Борский'!$O$20:$R$32</definedName>
    <definedName name="data_r_14" localSheetId="45">'м.р. Волжский'!$O$20:$R$32</definedName>
    <definedName name="data_r_14" localSheetId="24">'м.р. Елховский'!$O$20:$R$32</definedName>
    <definedName name="data_r_14" localSheetId="18">'м.р. Исаклинский'!$O$20:$R$32</definedName>
    <definedName name="data_r_14" localSheetId="19">'м.р. Камышлинский'!$O$20:$R$32</definedName>
    <definedName name="data_r_14" localSheetId="3">'м.р. Кинельский'!$O$20:$R$32</definedName>
    <definedName name="data_r_14" localSheetId="20">'м.р. Клявлинский'!$O$20:$R$32</definedName>
    <definedName name="data_r_14" localSheetId="25">'м.р. Кошкинский'!$O$20:$R$32</definedName>
    <definedName name="data_r_14" localSheetId="36">'м.р. Красноармейский'!$O$20:$R$32</definedName>
    <definedName name="data_r_14" localSheetId="26">'м.р. Красноярский'!$O$20:$R$32</definedName>
    <definedName name="data_r_14" localSheetId="33">'м.р. Нефтегорский'!$O$20:$R$32</definedName>
    <definedName name="data_r_14" localSheetId="37">'м.р. Пестравский'!$O$20:$R$32</definedName>
    <definedName name="data_r_14" localSheetId="21">'м.р. Похвистневский'!$O$20:$R$32</definedName>
    <definedName name="data_r_14" localSheetId="14">'м.р. Сергиевский'!$O$20:$R$32</definedName>
    <definedName name="data_r_14" localSheetId="28">'м.р. Ставропольский'!$O$20:$R$32</definedName>
    <definedName name="data_r_14" localSheetId="5">'м.р. Сызранский'!$O$20:$R$32</definedName>
    <definedName name="data_r_14" localSheetId="39">'м.р. Хворостянский'!$O$20:$R$32</definedName>
    <definedName name="data_r_14" localSheetId="15">'м.р. Челно-Вершинский'!$O$20:$R$32</definedName>
    <definedName name="data_r_14" localSheetId="16">'м.р. Шенталинский'!$O$20:$R$32</definedName>
    <definedName name="data_r_14" localSheetId="6">'м.р. Шигонский'!$O$20:$R$32</definedName>
    <definedName name="data_r_14" localSheetId="11">'м.р.Кинель-Черкасский '!$O$20:$R$32</definedName>
    <definedName name="data_r_14" localSheetId="9">ОУ!$O$20:$R$32</definedName>
    <definedName name="data_r_14" localSheetId="44">ПУ!$O$20:$R$32</definedName>
    <definedName name="data_r_14" localSheetId="17">СВУ!$O$20:$R$32</definedName>
    <definedName name="data_r_14" localSheetId="23">СЗ!$O$20:$R$32</definedName>
    <definedName name="data_r_14" localSheetId="13">СУ!$O$20:$R$32</definedName>
    <definedName name="data_r_14" localSheetId="27">ЦУ!$O$20:$R$32</definedName>
    <definedName name="data_r_14" localSheetId="30">ЮВУ!$O$20:$R$32</definedName>
    <definedName name="data_r_14" localSheetId="34">ЮЗУ!$O$20:$R$32</definedName>
    <definedName name="data_r_14" localSheetId="41">ЮУ!$O$20:$R$32</definedName>
    <definedName name="data_r_14">'Раздел 3.1'!$O$20:$R$32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29">'г. Жигулевск'!$P$20:$R$32</definedName>
    <definedName name="razdel_14" localSheetId="46">'г. Новокуйбышевск'!$P$20:$R$32</definedName>
    <definedName name="razdel_14" localSheetId="8">'г. Октябрьск'!$P$20:$R$32</definedName>
    <definedName name="razdel_14" localSheetId="10">'г. Отрадный'!$P$20:$R$32</definedName>
    <definedName name="razdel_14" localSheetId="22">'г. Похвистнево'!$P$20:$R$32</definedName>
    <definedName name="razdel_14" localSheetId="49">'г. Самара'!$P$20:$R$32</definedName>
    <definedName name="razdel_14" localSheetId="7">'г. Сызрань'!$P$20:$R$32</definedName>
    <definedName name="razdel_14" localSheetId="47">'г. Тольятти'!$P$20:$R$32</definedName>
    <definedName name="razdel_14" localSheetId="40">'г. Чапаевск'!$P$20:$R$32</definedName>
    <definedName name="razdel_14" localSheetId="2">'г.о. Кинель'!$P$20:$R$32</definedName>
    <definedName name="razdel_14" localSheetId="50">'Деп Сам'!$P$20:$R$32</definedName>
    <definedName name="razdel_14" localSheetId="48">'Деп Тольятти'!$P$20:$R$32</definedName>
    <definedName name="razdel_14" localSheetId="4">ЗУ!$P$20:$R$32</definedName>
    <definedName name="razdel_14" localSheetId="1">КУ!$P$20:$R$32</definedName>
    <definedName name="razdel_14" localSheetId="38">'м.р.  Приволжский'!$P$20:$R$32</definedName>
    <definedName name="razdel_14" localSheetId="31">'м.р. Алексеевский'!$P$20:$R$32</definedName>
    <definedName name="razdel_14" localSheetId="35">'м.р. Безенчукский'!$P$20:$R$32</definedName>
    <definedName name="razdel_14" localSheetId="12">'м.р. Богатовский'!$P$20:$R$32</definedName>
    <definedName name="razdel_14" localSheetId="42">'м.р. Большеглушицкий'!$P$20:$R$32</definedName>
    <definedName name="razdel_14" localSheetId="43">'м.р. Большечерниговский'!$P$20:$R$32</definedName>
    <definedName name="razdel_14" localSheetId="32">'м.р. Борский'!$P$20:$R$32</definedName>
    <definedName name="razdel_14" localSheetId="45">'м.р. Волжский'!$P$20:$R$32</definedName>
    <definedName name="razdel_14" localSheetId="24">'м.р. Елховский'!$P$20:$R$32</definedName>
    <definedName name="razdel_14" localSheetId="18">'м.р. Исаклинский'!$P$20:$R$32</definedName>
    <definedName name="razdel_14" localSheetId="19">'м.р. Камышлинский'!$P$20:$R$32</definedName>
    <definedName name="razdel_14" localSheetId="3">'м.р. Кинельский'!$P$20:$R$32</definedName>
    <definedName name="razdel_14" localSheetId="20">'м.р. Клявлинский'!$P$20:$R$32</definedName>
    <definedName name="razdel_14" localSheetId="25">'м.р. Кошкинский'!$P$20:$R$32</definedName>
    <definedName name="razdel_14" localSheetId="36">'м.р. Красноармейский'!$P$20:$R$32</definedName>
    <definedName name="razdel_14" localSheetId="26">'м.р. Красноярский'!$P$20:$R$32</definedName>
    <definedName name="razdel_14" localSheetId="33">'м.р. Нефтегорский'!$P$20:$R$32</definedName>
    <definedName name="razdel_14" localSheetId="37">'м.р. Пестравский'!$P$20:$R$32</definedName>
    <definedName name="razdel_14" localSheetId="21">'м.р. Похвистневский'!$P$20:$R$32</definedName>
    <definedName name="razdel_14" localSheetId="14">'м.р. Сергиевский'!$P$20:$R$32</definedName>
    <definedName name="razdel_14" localSheetId="28">'м.р. Ставропольский'!$P$20:$R$32</definedName>
    <definedName name="razdel_14" localSheetId="5">'м.р. Сызранский'!$P$20:$R$32</definedName>
    <definedName name="razdel_14" localSheetId="39">'м.р. Хворостянский'!$P$20:$R$32</definedName>
    <definedName name="razdel_14" localSheetId="15">'м.р. Челно-Вершинский'!$P$20:$R$32</definedName>
    <definedName name="razdel_14" localSheetId="16">'м.р. Шенталинский'!$P$20:$R$32</definedName>
    <definedName name="razdel_14" localSheetId="6">'м.р. Шигонский'!$P$20:$R$32</definedName>
    <definedName name="razdel_14" localSheetId="11">'м.р.Кинель-Черкасский '!$P$20:$R$32</definedName>
    <definedName name="razdel_14" localSheetId="9">ОУ!$P$20:$R$32</definedName>
    <definedName name="razdel_14" localSheetId="44">ПУ!$P$20:$R$32</definedName>
    <definedName name="razdel_14" localSheetId="17">СВУ!$P$20:$R$32</definedName>
    <definedName name="razdel_14" localSheetId="23">СЗ!$P$20:$R$32</definedName>
    <definedName name="razdel_14" localSheetId="13">СУ!$P$20:$R$32</definedName>
    <definedName name="razdel_14" localSheetId="27">ЦУ!$P$20:$R$32</definedName>
    <definedName name="razdel_14" localSheetId="30">ЮВУ!$P$20:$R$32</definedName>
    <definedName name="razdel_14" localSheetId="34">ЮЗУ!$P$20:$R$32</definedName>
    <definedName name="razdel_14" localSheetId="41">ЮУ!$P$20:$R$32</definedName>
    <definedName name="razdel_14">'Раздел 3.1'!$P$20:$R$32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2" i="22" l="1"/>
  <c r="R21" i="22" s="1"/>
  <c r="Q22" i="22"/>
  <c r="Q21" i="22" s="1"/>
  <c r="P22" i="22"/>
  <c r="P21" i="22" s="1"/>
  <c r="R22" i="25" l="1"/>
  <c r="Q22" i="25"/>
  <c r="P22" i="25"/>
  <c r="R21" i="25"/>
  <c r="Q21" i="25"/>
  <c r="P21" i="25"/>
  <c r="R22" i="26"/>
  <c r="R21" i="26" s="1"/>
  <c r="Q22" i="26"/>
  <c r="P22" i="26"/>
  <c r="Q21" i="26"/>
  <c r="P21" i="26"/>
  <c r="R22" i="31" l="1"/>
  <c r="R21" i="31" s="1"/>
  <c r="Q22" i="31"/>
  <c r="Q21" i="31" s="1"/>
  <c r="P22" i="31"/>
  <c r="P21" i="31"/>
  <c r="R22" i="32"/>
  <c r="Q22" i="32"/>
  <c r="P22" i="32"/>
  <c r="R21" i="32"/>
  <c r="Q21" i="32"/>
  <c r="P21" i="32"/>
  <c r="R22" i="33"/>
  <c r="R21" i="33" s="1"/>
  <c r="Q22" i="33"/>
  <c r="P22" i="33"/>
  <c r="Q21" i="33"/>
  <c r="P21" i="33"/>
  <c r="R22" i="34"/>
  <c r="Q22" i="34"/>
  <c r="P22" i="34"/>
  <c r="R21" i="34"/>
  <c r="Q21" i="34"/>
  <c r="P21" i="34"/>
  <c r="P24" i="35"/>
  <c r="P23" i="35"/>
  <c r="P22" i="35" s="1"/>
  <c r="P21" i="35" s="1"/>
  <c r="R22" i="35"/>
  <c r="R21" i="35" s="1"/>
  <c r="Q22" i="35"/>
  <c r="Q21" i="35"/>
  <c r="R22" i="36"/>
  <c r="R21" i="36" s="1"/>
  <c r="Q22" i="36"/>
  <c r="Q21" i="36" s="1"/>
  <c r="P22" i="36"/>
  <c r="P21" i="36" s="1"/>
  <c r="R22" i="28" l="1"/>
  <c r="R21" i="28" s="1"/>
  <c r="Q22" i="28"/>
  <c r="Q21" i="28" s="1"/>
  <c r="P22" i="28"/>
  <c r="P21" i="28" s="1"/>
  <c r="R22" i="29"/>
  <c r="Q22" i="29"/>
  <c r="Q21" i="29" s="1"/>
  <c r="P22" i="29"/>
  <c r="R21" i="29"/>
  <c r="P21" i="29"/>
  <c r="R22" i="59" l="1"/>
  <c r="R21" i="59" s="1"/>
  <c r="Q22" i="59"/>
  <c r="P22" i="59"/>
  <c r="Q21" i="59"/>
  <c r="P21" i="59"/>
  <c r="R22" i="60"/>
  <c r="Q22" i="60"/>
  <c r="P22" i="60"/>
  <c r="R21" i="60"/>
  <c r="Q21" i="60"/>
  <c r="P21" i="60"/>
  <c r="R22" i="61"/>
  <c r="Q22" i="61"/>
  <c r="P22" i="61"/>
  <c r="R21" i="61"/>
  <c r="Q21" i="61"/>
  <c r="P21" i="61"/>
  <c r="R22" i="24" l="1"/>
  <c r="R21" i="24" s="1"/>
  <c r="Q22" i="24"/>
  <c r="Q21" i="24" s="1"/>
  <c r="P22" i="24"/>
  <c r="P21" i="24" s="1"/>
  <c r="R22" i="71" l="1"/>
  <c r="R21" i="71" s="1"/>
  <c r="Q22" i="71"/>
  <c r="P22" i="71"/>
  <c r="Q21" i="71"/>
  <c r="P21" i="71"/>
  <c r="R22" i="38" l="1"/>
  <c r="R21" i="38" s="1"/>
  <c r="Q22" i="38"/>
  <c r="Q21" i="38" s="1"/>
  <c r="P22" i="38"/>
  <c r="P21" i="38"/>
  <c r="R22" i="39"/>
  <c r="Q22" i="39"/>
  <c r="P22" i="39"/>
  <c r="R21" i="39"/>
  <c r="Q21" i="39"/>
  <c r="P21" i="39"/>
  <c r="R22" i="40"/>
  <c r="Q22" i="40"/>
  <c r="P22" i="40"/>
  <c r="R21" i="40"/>
  <c r="Q21" i="40"/>
  <c r="P21" i="40"/>
  <c r="R22" i="49" l="1"/>
  <c r="R21" i="49" s="1"/>
  <c r="Q22" i="49"/>
  <c r="P22" i="49"/>
  <c r="Q21" i="49"/>
  <c r="P21" i="49"/>
  <c r="R22" i="50"/>
  <c r="Q22" i="50"/>
  <c r="P22" i="50"/>
  <c r="R21" i="50"/>
  <c r="Q21" i="50"/>
  <c r="P21" i="50"/>
  <c r="R22" i="51"/>
  <c r="R21" i="51" s="1"/>
  <c r="Q22" i="51"/>
  <c r="P22" i="51"/>
  <c r="Q21" i="51"/>
  <c r="P21" i="51"/>
  <c r="R22" i="52"/>
  <c r="Q22" i="52"/>
  <c r="P22" i="52"/>
  <c r="R21" i="52"/>
  <c r="Q21" i="52"/>
  <c r="P21" i="52"/>
  <c r="R22" i="53"/>
  <c r="R21" i="53" s="1"/>
  <c r="Q22" i="53"/>
  <c r="Q21" i="53" s="1"/>
  <c r="P22" i="53"/>
  <c r="P21" i="53" s="1"/>
  <c r="R22" i="45" l="1"/>
  <c r="Q22" i="45"/>
  <c r="P22" i="45"/>
  <c r="R21" i="45"/>
  <c r="Q21" i="45"/>
  <c r="P21" i="45"/>
  <c r="R22" i="46"/>
  <c r="R21" i="46" s="1"/>
  <c r="Q22" i="46"/>
  <c r="P22" i="46"/>
  <c r="Q21" i="46"/>
  <c r="P21" i="46"/>
  <c r="R22" i="47"/>
  <c r="R21" i="47" s="1"/>
  <c r="Q22" i="47"/>
  <c r="Q21" i="47" s="1"/>
  <c r="P22" i="47"/>
  <c r="P21" i="47" s="1"/>
  <c r="R22" i="63" l="1"/>
  <c r="R21" i="63" s="1"/>
  <c r="Q22" i="63"/>
  <c r="Q21" i="63" s="1"/>
  <c r="P22" i="63"/>
  <c r="P21" i="63"/>
  <c r="R22" i="64"/>
  <c r="R21" i="64" s="1"/>
  <c r="Q22" i="64"/>
  <c r="Q21" i="64" s="1"/>
  <c r="P22" i="64"/>
  <c r="P21" i="64"/>
  <c r="R22" i="65"/>
  <c r="R21" i="65" s="1"/>
  <c r="Q22" i="65"/>
  <c r="P22" i="65"/>
  <c r="Q21" i="65"/>
  <c r="P21" i="65"/>
  <c r="R22" i="66"/>
  <c r="R21" i="66" s="1"/>
  <c r="Q22" i="66"/>
  <c r="P22" i="66"/>
  <c r="Q21" i="66"/>
  <c r="P21" i="66"/>
  <c r="R22" i="68" l="1"/>
  <c r="R21" i="68" s="1"/>
  <c r="Q22" i="68"/>
  <c r="Q21" i="68" s="1"/>
  <c r="P22" i="68"/>
  <c r="P21" i="68"/>
  <c r="R22" i="69"/>
  <c r="R21" i="69" s="1"/>
  <c r="Q22" i="69"/>
  <c r="Q21" i="69" s="1"/>
  <c r="P22" i="69"/>
  <c r="P21" i="69" s="1"/>
  <c r="R22" i="42" l="1"/>
  <c r="Q22" i="42"/>
  <c r="P22" i="42"/>
  <c r="R21" i="42"/>
  <c r="Q21" i="42"/>
  <c r="P21" i="42"/>
  <c r="R22" i="43"/>
  <c r="Q22" i="43"/>
  <c r="P22" i="43"/>
  <c r="R21" i="43"/>
  <c r="Q21" i="43"/>
  <c r="P21" i="43"/>
  <c r="R22" i="56" l="1"/>
  <c r="R21" i="56" s="1"/>
  <c r="Q22" i="56"/>
  <c r="P22" i="56"/>
  <c r="P21" i="56" s="1"/>
  <c r="Q21" i="56"/>
  <c r="R21" i="57"/>
  <c r="Q21" i="57"/>
  <c r="P21" i="57"/>
  <c r="P31" i="44" l="1"/>
  <c r="P32" i="44"/>
  <c r="Q22" i="44"/>
  <c r="P24" i="44"/>
  <c r="Q24" i="44"/>
  <c r="P25" i="44"/>
  <c r="Q25" i="44"/>
  <c r="R25" i="44"/>
  <c r="Q29" i="44"/>
  <c r="P31" i="67"/>
  <c r="P32" i="67"/>
  <c r="R23" i="67"/>
  <c r="P25" i="67"/>
  <c r="R25" i="67"/>
  <c r="R27" i="67"/>
  <c r="P29" i="67"/>
  <c r="R29" i="67"/>
  <c r="R25" i="70"/>
  <c r="P27" i="44"/>
  <c r="R29" i="70"/>
  <c r="P25" i="70"/>
  <c r="R23" i="70"/>
  <c r="P30" i="44"/>
  <c r="Q28" i="44"/>
  <c r="Q27" i="44"/>
  <c r="Q26" i="44"/>
  <c r="P26" i="44"/>
  <c r="R24" i="44"/>
  <c r="R23" i="44"/>
  <c r="Q23" i="44"/>
  <c r="P22" i="44"/>
  <c r="R21" i="44"/>
  <c r="Q22" i="27"/>
  <c r="R22" i="27"/>
  <c r="Q23" i="27"/>
  <c r="R23" i="27"/>
  <c r="Q24" i="27"/>
  <c r="R24" i="27"/>
  <c r="Q25" i="27"/>
  <c r="R25" i="27"/>
  <c r="Q26" i="27"/>
  <c r="R26" i="27"/>
  <c r="Q27" i="27"/>
  <c r="R27" i="27"/>
  <c r="Q28" i="27"/>
  <c r="R28" i="27"/>
  <c r="Q29" i="27"/>
  <c r="R29" i="27"/>
  <c r="P22" i="27"/>
  <c r="P23" i="27"/>
  <c r="P24" i="27"/>
  <c r="P25" i="27"/>
  <c r="P26" i="27"/>
  <c r="P27" i="27"/>
  <c r="P28" i="27"/>
  <c r="P29" i="27"/>
  <c r="P30" i="27"/>
  <c r="P31" i="27"/>
  <c r="P32" i="27"/>
  <c r="Q21" i="27"/>
  <c r="R21" i="27"/>
  <c r="P21" i="27"/>
  <c r="Q22" i="30"/>
  <c r="R22" i="30"/>
  <c r="Q23" i="30"/>
  <c r="R23" i="30"/>
  <c r="Q24" i="30"/>
  <c r="R24" i="30"/>
  <c r="Q25" i="30"/>
  <c r="R25" i="30"/>
  <c r="Q26" i="30"/>
  <c r="R26" i="30"/>
  <c r="Q27" i="30"/>
  <c r="R27" i="30"/>
  <c r="Q28" i="30"/>
  <c r="R28" i="30"/>
  <c r="Q29" i="30"/>
  <c r="R29" i="30"/>
  <c r="P22" i="30"/>
  <c r="P23" i="30"/>
  <c r="P24" i="30"/>
  <c r="P25" i="30"/>
  <c r="P26" i="30"/>
  <c r="P27" i="30"/>
  <c r="P28" i="30"/>
  <c r="P29" i="30"/>
  <c r="P30" i="30"/>
  <c r="P31" i="30"/>
  <c r="P32" i="30"/>
  <c r="Q21" i="30"/>
  <c r="R21" i="30"/>
  <c r="P21" i="30"/>
  <c r="Q22" i="37"/>
  <c r="R22" i="37"/>
  <c r="Q23" i="37"/>
  <c r="R23" i="37"/>
  <c r="Q24" i="37"/>
  <c r="R24" i="37"/>
  <c r="Q25" i="37"/>
  <c r="R25" i="37"/>
  <c r="Q26" i="37"/>
  <c r="R26" i="37"/>
  <c r="Q27" i="37"/>
  <c r="R27" i="37"/>
  <c r="Q28" i="37"/>
  <c r="R28" i="37"/>
  <c r="Q29" i="37"/>
  <c r="R29" i="37"/>
  <c r="P22" i="37"/>
  <c r="P23" i="37"/>
  <c r="P24" i="37"/>
  <c r="P25" i="37"/>
  <c r="P26" i="37"/>
  <c r="P27" i="37"/>
  <c r="P28" i="37"/>
  <c r="P29" i="37"/>
  <c r="P30" i="37"/>
  <c r="P31" i="37"/>
  <c r="P32" i="37"/>
  <c r="Q21" i="37"/>
  <c r="R21" i="37"/>
  <c r="P21" i="37"/>
  <c r="Q22" i="41"/>
  <c r="R22" i="41"/>
  <c r="Q23" i="41"/>
  <c r="R23" i="41"/>
  <c r="Q24" i="41"/>
  <c r="R24" i="41"/>
  <c r="Q25" i="41"/>
  <c r="R25" i="41"/>
  <c r="Q26" i="41"/>
  <c r="R26" i="41"/>
  <c r="Q27" i="41"/>
  <c r="R27" i="41"/>
  <c r="Q28" i="41"/>
  <c r="R28" i="41"/>
  <c r="Q29" i="41"/>
  <c r="R29" i="41"/>
  <c r="P22" i="41"/>
  <c r="P23" i="41"/>
  <c r="P24" i="41"/>
  <c r="P25" i="41"/>
  <c r="P26" i="41"/>
  <c r="P27" i="41"/>
  <c r="P28" i="41"/>
  <c r="P29" i="41"/>
  <c r="P30" i="41"/>
  <c r="P31" i="41"/>
  <c r="P32" i="41"/>
  <c r="Q21" i="41"/>
  <c r="R21" i="41"/>
  <c r="P21" i="41"/>
  <c r="R22" i="44"/>
  <c r="R26" i="44"/>
  <c r="R27" i="44"/>
  <c r="R28" i="44"/>
  <c r="R29" i="44"/>
  <c r="P23" i="44"/>
  <c r="P28" i="44"/>
  <c r="P29" i="44"/>
  <c r="Q21" i="44"/>
  <c r="P21" i="44"/>
  <c r="Q22" i="48"/>
  <c r="R22" i="48"/>
  <c r="Q23" i="48"/>
  <c r="R23" i="48"/>
  <c r="Q24" i="48"/>
  <c r="R24" i="48"/>
  <c r="Q25" i="48"/>
  <c r="R25" i="48"/>
  <c r="Q26" i="48"/>
  <c r="R26" i="48"/>
  <c r="Q27" i="48"/>
  <c r="R27" i="48"/>
  <c r="Q28" i="48"/>
  <c r="R28" i="48"/>
  <c r="Q29" i="48"/>
  <c r="R29" i="48"/>
  <c r="P22" i="48"/>
  <c r="P23" i="48"/>
  <c r="P24" i="48"/>
  <c r="P25" i="48"/>
  <c r="P26" i="48"/>
  <c r="P27" i="48"/>
  <c r="P28" i="48"/>
  <c r="P29" i="48"/>
  <c r="P30" i="48"/>
  <c r="P31" i="48"/>
  <c r="P32" i="48"/>
  <c r="Q21" i="48"/>
  <c r="R21" i="48"/>
  <c r="P21" i="48"/>
  <c r="Q22" i="54"/>
  <c r="R22" i="54"/>
  <c r="Q23" i="54"/>
  <c r="R23" i="54"/>
  <c r="Q24" i="54"/>
  <c r="R24" i="54"/>
  <c r="Q25" i="54"/>
  <c r="R25" i="54"/>
  <c r="Q26" i="54"/>
  <c r="R26" i="54"/>
  <c r="Q27" i="54"/>
  <c r="R27" i="54"/>
  <c r="Q28" i="54"/>
  <c r="R28" i="54"/>
  <c r="Q29" i="54"/>
  <c r="R29" i="54"/>
  <c r="P22" i="54"/>
  <c r="P23" i="54"/>
  <c r="P24" i="54"/>
  <c r="P25" i="54"/>
  <c r="P26" i="54"/>
  <c r="P27" i="54"/>
  <c r="P28" i="54"/>
  <c r="P29" i="54"/>
  <c r="P30" i="54"/>
  <c r="P31" i="54"/>
  <c r="P32" i="54"/>
  <c r="Q21" i="54"/>
  <c r="R21" i="54"/>
  <c r="P21" i="54"/>
  <c r="Q22" i="58"/>
  <c r="R22" i="58"/>
  <c r="Q23" i="58"/>
  <c r="R23" i="58"/>
  <c r="Q24" i="58"/>
  <c r="R24" i="58"/>
  <c r="Q25" i="58"/>
  <c r="R25" i="58"/>
  <c r="Q26" i="58"/>
  <c r="R26" i="58"/>
  <c r="Q27" i="58"/>
  <c r="R27" i="58"/>
  <c r="Q28" i="58"/>
  <c r="R28" i="58"/>
  <c r="Q29" i="58"/>
  <c r="R29" i="58"/>
  <c r="P22" i="58"/>
  <c r="P23" i="58"/>
  <c r="P24" i="58"/>
  <c r="P25" i="58"/>
  <c r="P26" i="58"/>
  <c r="P27" i="58"/>
  <c r="P28" i="58"/>
  <c r="P29" i="58"/>
  <c r="P30" i="58"/>
  <c r="P31" i="58"/>
  <c r="P32" i="58"/>
  <c r="Q21" i="58"/>
  <c r="R21" i="58"/>
  <c r="P21" i="58"/>
  <c r="Q22" i="62"/>
  <c r="R22" i="62"/>
  <c r="Q23" i="62"/>
  <c r="R23" i="62"/>
  <c r="Q24" i="62"/>
  <c r="R24" i="62"/>
  <c r="Q25" i="62"/>
  <c r="R25" i="62"/>
  <c r="Q26" i="62"/>
  <c r="R26" i="62"/>
  <c r="Q27" i="62"/>
  <c r="R27" i="62"/>
  <c r="Q28" i="62"/>
  <c r="R28" i="62"/>
  <c r="Q29" i="62"/>
  <c r="R29" i="62"/>
  <c r="P22" i="62"/>
  <c r="P23" i="62"/>
  <c r="P24" i="62"/>
  <c r="P25" i="62"/>
  <c r="P26" i="62"/>
  <c r="P27" i="62"/>
  <c r="P28" i="62"/>
  <c r="P29" i="62"/>
  <c r="P30" i="62"/>
  <c r="P31" i="62"/>
  <c r="P32" i="62"/>
  <c r="Q21" i="62"/>
  <c r="R21" i="62"/>
  <c r="P21" i="62"/>
  <c r="Q22" i="67"/>
  <c r="R22" i="67"/>
  <c r="Q23" i="67"/>
  <c r="Q24" i="67"/>
  <c r="R24" i="67"/>
  <c r="Q25" i="67"/>
  <c r="Q26" i="67"/>
  <c r="R26" i="67"/>
  <c r="Q27" i="67"/>
  <c r="Q28" i="67"/>
  <c r="R28" i="67"/>
  <c r="Q29" i="67"/>
  <c r="P22" i="67"/>
  <c r="P23" i="67"/>
  <c r="P24" i="67"/>
  <c r="P26" i="67"/>
  <c r="P27" i="67"/>
  <c r="P28" i="67"/>
  <c r="P30" i="67"/>
  <c r="Q21" i="67"/>
  <c r="R21" i="67"/>
  <c r="P21" i="67"/>
  <c r="Q22" i="70"/>
  <c r="R22" i="70"/>
  <c r="Q23" i="70"/>
  <c r="Q24" i="70"/>
  <c r="R24" i="70"/>
  <c r="Q25" i="70"/>
  <c r="R26" i="70"/>
  <c r="Q27" i="70"/>
  <c r="Q28" i="70"/>
  <c r="R28" i="70"/>
  <c r="Q29" i="70"/>
  <c r="P22" i="70"/>
  <c r="P23" i="70"/>
  <c r="P26" i="70"/>
  <c r="P27" i="70"/>
  <c r="P28" i="70"/>
  <c r="P30" i="70"/>
  <c r="P31" i="70"/>
  <c r="P32" i="70"/>
  <c r="Q21" i="70"/>
  <c r="P21" i="70"/>
  <c r="P24" i="70" l="1"/>
  <c r="R21" i="70"/>
  <c r="R21" i="15" s="1"/>
  <c r="P29" i="70"/>
  <c r="P29" i="15" s="1"/>
  <c r="R27" i="70"/>
  <c r="R27" i="15" s="1"/>
  <c r="Q26" i="70"/>
  <c r="Q26" i="15" s="1"/>
  <c r="R29" i="15"/>
  <c r="P25" i="15"/>
  <c r="R23" i="15"/>
  <c r="R25" i="15"/>
  <c r="P30" i="15"/>
  <c r="P31" i="15"/>
  <c r="P32" i="15"/>
  <c r="P21" i="15"/>
  <c r="P27" i="15"/>
  <c r="P23" i="15"/>
  <c r="R28" i="15"/>
  <c r="R26" i="15"/>
  <c r="R24" i="15"/>
  <c r="R22" i="15"/>
  <c r="P28" i="15"/>
  <c r="P24" i="15"/>
  <c r="Q29" i="15"/>
  <c r="Q27" i="15"/>
  <c r="Q25" i="15"/>
  <c r="Q23" i="15"/>
  <c r="Q21" i="15"/>
  <c r="P26" i="15"/>
  <c r="P22" i="15"/>
  <c r="Q28" i="15"/>
  <c r="Q24" i="15"/>
  <c r="Q22" i="15"/>
</calcChain>
</file>

<file path=xl/sharedStrings.xml><?xml version="1.0" encoding="utf-8"?>
<sst xmlns="http://schemas.openxmlformats.org/spreadsheetml/2006/main" count="1071" uniqueCount="21">
  <si>
    <t>Наименование показателей</t>
  </si>
  <si>
    <t>№
строки</t>
  </si>
  <si>
    <t>в том числе по видам деятельности</t>
  </si>
  <si>
    <t xml:space="preserve">прочие виды 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</si>
  <si>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</si>
  <si>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</si>
  <si>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</si>
  <si>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Код по ОКЕИ: тысяча рублей – 384 (с одним десятичным знаком)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</si>
  <si>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</si>
  <si>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</si>
  <si>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</si>
  <si>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</si>
  <si>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</si>
  <si>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</si>
  <si>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</si>
  <si>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>Образовательная</t>
  </si>
  <si>
    <t>Всего
(сумма
гр. 4, 5)</t>
  </si>
  <si>
    <t>Раздел 3. Финансово-экономическая деятельность  организаций</t>
  </si>
  <si>
    <t>3.1. Распределение объема средств  организаций по источникам их получения и видам деятельности</t>
  </si>
  <si>
    <t xml:space="preserve">            субъекта Российской Федерации</t>
  </si>
  <si>
    <r>
      <t>Справка 6.</t>
    </r>
    <r>
      <rPr>
        <sz val="10"/>
        <color indexed="8"/>
        <rFont val="Times New Roman"/>
        <family val="1"/>
        <charset val="204"/>
      </rPr>
      <t xml:space="preserve">
Количество организаций, переведенных на нормативное подушевое финансирование, ед.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</si>
</sst>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(00\)"/>
    <numFmt numFmtId="165" formatCode="00"/>
    <numFmt numFmtId="166" formatCode="#,##0.0"/>
    <numFmt numFmtId="167" formatCode="0.0"/>
  </numFmts>
  <fonts count="31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4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wrapText="1"/>
    </xf>
    <xf numFmtId="166" fontId="22" fillId="18" borderId="10" xfId="0" applyNumberFormat="1" applyFont="1" applyFill="1" applyBorder="1" applyAlignment="1" applyProtection="1">
      <alignment horizontal="right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6" fontId="22" fillId="18" borderId="10" xfId="0" applyNumberFormat="1" applyFont="1" applyFill="1" applyBorder="1" applyAlignment="1" applyProtection="1">
      <alignment horizontal="right"/>
      <protection locked="0"/>
    </xf>
    <xf numFmtId="166" fontId="22" fillId="18" borderId="11" xfId="0" applyNumberFormat="1" applyFont="1" applyFill="1" applyBorder="1" applyAlignment="1" applyProtection="1">
      <alignment horizontal="right"/>
      <protection locked="0"/>
    </xf>
    <xf numFmtId="0" fontId="21" fillId="0" borderId="10" xfId="0" applyFont="1" applyBorder="1" applyAlignment="1">
      <alignment horizontal="center" vertical="center" wrapText="1"/>
    </xf>
    <xf numFmtId="167" fontId="21" fillId="0" borderId="0" xfId="0" applyNumberFormat="1" applyFont="1"/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1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/>
      <protection locked="0"/>
    </xf>
    <xf numFmtId="166" fontId="26" fillId="18" borderId="10" xfId="0" applyNumberFormat="1" applyFont="1" applyFill="1" applyBorder="1" applyAlignment="1" applyProtection="1">
      <alignment horizontal="center"/>
      <protection locked="0"/>
    </xf>
    <xf numFmtId="0" fontId="21" fillId="0" borderId="0" xfId="0" applyFont="1" applyAlignment="1">
      <alignment horizontal="center"/>
    </xf>
    <xf numFmtId="166" fontId="27" fillId="19" borderId="16" xfId="0" applyNumberFormat="1" applyFont="1" applyFill="1" applyBorder="1" applyAlignment="1">
      <alignment horizontal="center" vertical="center"/>
    </xf>
    <xf numFmtId="166" fontId="28" fillId="19" borderId="16" xfId="0" applyNumberFormat="1" applyFont="1" applyFill="1" applyBorder="1" applyAlignment="1">
      <alignment horizontal="center" vertical="center"/>
    </xf>
    <xf numFmtId="166" fontId="28" fillId="19" borderId="17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3" fontId="30" fillId="19" borderId="17" xfId="0" applyNumberFormat="1" applyFont="1" applyFill="1" applyBorder="1" applyAlignment="1">
      <alignment horizontal="center" vertical="center" wrapText="1"/>
    </xf>
    <xf numFmtId="166" fontId="22" fillId="18" borderId="11" xfId="0" applyNumberFormat="1" applyFont="1" applyFill="1" applyBorder="1" applyAlignment="1" applyProtection="1">
      <alignment horizontal="center"/>
      <protection locked="0"/>
    </xf>
    <xf numFmtId="165" fontId="21" fillId="0" borderId="14" xfId="0" applyNumberFormat="1" applyFont="1" applyBorder="1" applyAlignment="1">
      <alignment horizont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3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R32"/>
  <sheetViews>
    <sheetView showGridLines="0" tabSelected="1" topLeftCell="A15" workbookViewId="0">
      <selection activeCell="A32" sqref="A32"/>
    </sheetView>
  </sheetViews>
  <sheetFormatPr defaultColWidth="9.140625" defaultRowHeight="12.75" x14ac:dyDescent="0.2"/>
  <cols>
    <col min="1" max="1" width="56.28515625" style="1" bestFit="1" customWidth="1"/>
    <col min="2" max="14" width="2.42578125" style="1" hidden="1" customWidth="1"/>
    <col min="15" max="15" width="6.42578125" style="1" bestFit="1" customWidth="1"/>
    <col min="16" max="18" width="14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</row>
    <row r="21" spans="1:18" ht="25.5" x14ac:dyDescent="0.25">
      <c r="A21" s="14" t="s">
        <v>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10">
        <f>КУ!P21+ЗУ!P21+ОУ!P21+СУ!P21+СВУ!P21+СЗ!P21+ЦУ!P21+ЮВУ!P21+ЮЗУ!P21+ЮУ!P21+ПУ!P21+'Деп Тольятти'!P21+'г. Самара'!P21+'Деп Сам'!P21+'г. Тольятти'!P21</f>
        <v>36598754.5</v>
      </c>
      <c r="Q21" s="15">
        <f>КУ!Q21+ЗУ!Q21+ОУ!Q21+СУ!Q21+СВУ!Q21+СЗ!Q21+ЦУ!Q21+ЮВУ!Q21+ЮЗУ!Q21+ЮУ!Q21+ПУ!Q21+'Деп Тольятти'!Q21+'г. Самара'!Q21+'Деп Сам'!Q21+'г. Тольятти'!Q21</f>
        <v>32732134.199999999</v>
      </c>
      <c r="R21" s="15">
        <f>КУ!R21+ЗУ!R21+ОУ!R21+СУ!R21+СВУ!R21+СЗ!R21+ЦУ!R21+ЮВУ!R21+ЮЗУ!R21+ЮУ!R21+ПУ!R21+'Деп Тольятти'!R21+'г. Самара'!R21+'Деп Сам'!R21+'г. Тольятти'!R21</f>
        <v>3866620.3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5">
        <f>КУ!P22+ЗУ!P22+ОУ!P22+СУ!P22+СВУ!P22+СЗ!P22+ЦУ!P22+ЮВУ!P22+ЮЗУ!P22+ЮУ!P22+ПУ!P22+'Деп Тольятти'!P22+'г. Самара'!P22+'Деп Сам'!P22+'г. Тольятти'!P22</f>
        <v>34698280.799999997</v>
      </c>
      <c r="Q22" s="15">
        <f>КУ!Q22+ЗУ!Q22+ОУ!Q22+СУ!Q22+СВУ!Q22+СЗ!Q22+ЦУ!Q22+ЮВУ!Q22+ЮЗУ!Q22+ЮУ!Q22+ПУ!Q22+'Деп Тольятти'!Q22+'г. Самара'!Q22+'Деп Сам'!Q22+'г. Тольятти'!Q22</f>
        <v>31575323.899999999</v>
      </c>
      <c r="R22" s="15">
        <f>КУ!R22+ЗУ!R22+ОУ!R22+СУ!R22+СВУ!R22+СЗ!R22+ЦУ!R22+ЮВУ!R22+ЮЗУ!R22+ЮУ!R22+ПУ!R22+'Деп Тольятти'!R22+'г. Самара'!R22+'Деп Сам'!R22+'г. Тольятти'!R22</f>
        <v>3122956.9000000004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5">
        <f>КУ!P23+ЗУ!P23+ОУ!P23+СУ!P23+СВУ!P23+СЗ!P23+ЦУ!P23+ЮВУ!P23+ЮЗУ!P23+ЮУ!P23+ПУ!P23+'Деп Тольятти'!P23+'г. Самара'!P23+'Деп Сам'!P23+'г. Тольятти'!P23</f>
        <v>1724867.8</v>
      </c>
      <c r="Q23" s="15">
        <f>КУ!Q23+ЗУ!Q23+ОУ!Q23+СУ!Q23+СВУ!Q23+СЗ!Q23+ЦУ!Q23+ЮВУ!Q23+ЮЗУ!Q23+ЮУ!Q23+ПУ!Q23+'Деп Тольятти'!Q23+'г. Самара'!Q23+'Деп Сам'!Q23+'г. Тольятти'!Q23</f>
        <v>1313143.5</v>
      </c>
      <c r="R23" s="15">
        <f>КУ!R23+ЗУ!R23+ОУ!R23+СУ!R23+СВУ!R23+СЗ!R23+ЦУ!R23+ЮВУ!R23+ЮЗУ!R23+ЮУ!R23+ПУ!R23+'Деп Тольятти'!R23+'г. Самара'!R23+'Деп Сам'!R23+'г. Тольятти'!R23</f>
        <v>411724.3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5">
        <f>КУ!P24+ЗУ!P24+ОУ!P24+СУ!P24+СВУ!P24+СЗ!P24+ЦУ!P24+ЮВУ!P24+ЮЗУ!P24+ЮУ!P24+ПУ!P24+'Деп Тольятти'!P24+'г. Самара'!P24+'Деп Сам'!P24+'г. Тольятти'!P24</f>
        <v>29938641.699999996</v>
      </c>
      <c r="Q24" s="15">
        <f>КУ!Q24+ЗУ!Q24+ОУ!Q24+СУ!Q24+СВУ!Q24+СЗ!Q24+ЦУ!Q24+ЮВУ!Q24+ЮЗУ!Q24+ЮУ!Q24+ПУ!Q24+'Деп Тольятти'!Q24+'г. Самара'!Q24+'Деп Сам'!Q24+'г. Тольятти'!Q24</f>
        <v>27236247.199999999</v>
      </c>
      <c r="R24" s="15">
        <f>КУ!R24+ЗУ!R24+ОУ!R24+СУ!R24+СВУ!R24+СЗ!R24+ЦУ!R24+ЮВУ!R24+ЮЗУ!R24+ЮУ!R24+ПУ!R24+'Деп Тольятти'!R24+'г. Самара'!R24+'Деп Сам'!R24+'г. Тольятти'!R24</f>
        <v>2702394.5000000005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5">
        <f>КУ!P25+ЗУ!P25+ОУ!P25+СУ!P25+СВУ!P25+СЗ!P25+ЦУ!P25+ЮВУ!P25+ЮЗУ!P25+ЮУ!P25+ПУ!P25+'Деп Тольятти'!P25+'г. Самара'!P25+'Деп Сам'!P25+'г. Тольятти'!P25</f>
        <v>3034771.3</v>
      </c>
      <c r="Q25" s="15">
        <f>КУ!Q25+ЗУ!Q25+ОУ!Q25+СУ!Q25+СВУ!Q25+СЗ!Q25+ЦУ!Q25+ЮВУ!Q25+ЮЗУ!Q25+ЮУ!Q25+ПУ!Q25+'Деп Тольятти'!Q25+'г. Самара'!Q25+'Деп Сам'!Q25+'г. Тольятти'!Q25</f>
        <v>3025933.2</v>
      </c>
      <c r="R25" s="15">
        <f>КУ!R25+ЗУ!R25+ОУ!R25+СУ!R25+СВУ!R25+СЗ!R25+ЦУ!R25+ЮВУ!R25+ЮЗУ!R25+ЮУ!R25+ПУ!R25+'Деп Тольятти'!R25+'г. Самара'!R25+'Деп Сам'!R25+'г. Тольятти'!R25</f>
        <v>8838.1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5">
        <f>КУ!P26+ЗУ!P26+ОУ!P26+СУ!P26+СВУ!P26+СЗ!P26+ЦУ!P26+ЮВУ!P26+ЮЗУ!P26+ЮУ!P26+ПУ!P26+'Деп Тольятти'!P26+'г. Самара'!P26+'Деп Сам'!P26+'г. Тольятти'!P26</f>
        <v>184077.69999999998</v>
      </c>
      <c r="Q26" s="15">
        <f>КУ!Q26+ЗУ!Q26+ОУ!Q26+СУ!Q26+СВУ!Q26+СЗ!Q26+ЦУ!Q26+ЮВУ!Q26+ЮЗУ!Q26+ЮУ!Q26+ПУ!Q26+'Деп Тольятти'!Q26+'г. Самара'!Q26+'Деп Сам'!Q26+'г. Тольятти'!Q26</f>
        <v>81996.399999999994</v>
      </c>
      <c r="R26" s="15">
        <f>КУ!R26+ЗУ!R26+ОУ!R26+СУ!R26+СВУ!R26+СЗ!R26+ЦУ!R26+ЮВУ!R26+ЮЗУ!R26+ЮУ!R26+ПУ!R26+'Деп Тольятти'!R26+'г. Самара'!R26+'Деп Сам'!R26+'г. Тольятти'!R26</f>
        <v>102081.29999999999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5">
        <f>КУ!P27+ЗУ!P27+ОУ!P27+СУ!P27+СВУ!P27+СЗ!P27+ЦУ!P27+ЮВУ!P27+ЮЗУ!P27+ЮУ!P27+ПУ!P27+'Деп Тольятти'!P27+'г. Самара'!P27+'Деп Сам'!P27+'г. Тольятти'!P27</f>
        <v>1693541.2000000002</v>
      </c>
      <c r="Q27" s="15">
        <f>КУ!Q27+ЗУ!Q27+ОУ!Q27+СУ!Q27+СВУ!Q27+СЗ!Q27+ЦУ!Q27+ЮВУ!Q27+ЮЗУ!Q27+ЮУ!Q27+ПУ!Q27+'Деп Тольятти'!Q27+'г. Самара'!Q27+'Деп Сам'!Q27+'г. Тольятти'!Q27</f>
        <v>1052641.7000000002</v>
      </c>
      <c r="R27" s="15">
        <f>КУ!R27+ЗУ!R27+ОУ!R27+СУ!R27+СВУ!R27+СЗ!R27+ЦУ!R27+ЮВУ!R27+ЮЗУ!R27+ЮУ!R27+ПУ!R27+'Деп Тольятти'!R27+'г. Самара'!R27+'Деп Сам'!R27+'г. Тольятти'!R27</f>
        <v>640899.5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5">
        <f>КУ!P28+ЗУ!P28+ОУ!P28+СУ!P28+СВУ!P28+СЗ!P28+ЦУ!P28+ЮВУ!P28+ЮЗУ!P28+ЮУ!P28+ПУ!P28+'Деп Тольятти'!P28+'г. Самара'!P28+'Деп Сам'!P28+'г. Тольятти'!P28</f>
        <v>22854.800000000003</v>
      </c>
      <c r="Q28" s="15">
        <f>КУ!Q28+ЗУ!Q28+ОУ!Q28+СУ!Q28+СВУ!Q28+СЗ!Q28+ЦУ!Q28+ЮВУ!Q28+ЮЗУ!Q28+ЮУ!Q28+ПУ!Q28+'Деп Тольятти'!Q28+'г. Самара'!Q28+'Деп Сам'!Q28+'г. Тольятти'!Q28</f>
        <v>22172.199999999997</v>
      </c>
      <c r="R28" s="15">
        <f>КУ!R28+ЗУ!R28+ОУ!R28+СУ!R28+СВУ!R28+СЗ!R28+ЦУ!R28+ЮВУ!R28+ЮЗУ!R28+ЮУ!R28+ПУ!R28+'Деп Тольятти'!R28+'г. Самара'!R28+'Деп Сам'!R28+'г. Тольятти'!R28</f>
        <v>682.59999999999991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5">
        <f>КУ!P29+ЗУ!P29+ОУ!P29+СУ!P29+СВУ!P29+СЗ!P29+ЦУ!P29+ЮВУ!P29+ЮЗУ!P29+ЮУ!P29+ПУ!P29+'Деп Тольятти'!P29+'г. Самара'!P29+'Деп Сам'!P29+'г. Тольятти'!P29</f>
        <v>0</v>
      </c>
      <c r="Q29" s="15">
        <f>КУ!Q29+ЗУ!Q29+ОУ!Q29+СУ!Q29+СВУ!Q29+СЗ!Q29+ЦУ!Q29+ЮВУ!Q29+ЮЗУ!Q29+ЮУ!Q29+ПУ!Q29+'Деп Тольятти'!Q29+'г. Самара'!Q29+'Деп Сам'!Q29+'г. Тольятти'!Q29</f>
        <v>0</v>
      </c>
      <c r="R29" s="15">
        <f>КУ!R29+ЗУ!R29+ОУ!R29+СУ!R29+СВУ!R29+СЗ!R29+ЦУ!R29+ЮВУ!R29+ЮЗУ!R29+ЮУ!R29+ПУ!R29+'Деп Тольятти'!R29+'г. Самара'!R29+'Деп Сам'!R29+'г. Тольятти'!R29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5">
        <f>КУ!P30+ЗУ!P30+ОУ!P30+СУ!P30+СВУ!P30+СЗ!P30+ЦУ!P30+ЮВУ!P30+ЮЗУ!P30+ЮУ!P30+ПУ!P30+'Деп Тольятти'!P30+'г. Самара'!P30+'Деп Сам'!P30+'г. Тольятти'!P30</f>
        <v>493736.60000000003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5">
        <f>КУ!P31+ЗУ!P31+ОУ!P31+СУ!P31+СВУ!P31+СЗ!P31+ЦУ!P31+ЮВУ!P31+ЮЗУ!P31+ЮУ!P31+ПУ!P31+'Деп Тольятти'!P31+'г. Самара'!P31+'Деп Сам'!P31+'г. Тольятти'!P31</f>
        <v>561509.69999999995</v>
      </c>
    </row>
    <row r="32" spans="1:18" ht="50.1" customHeight="1" x14ac:dyDescent="0.25">
      <c r="A32" s="6" t="s">
        <v>20</v>
      </c>
      <c r="O32" s="7">
        <v>12</v>
      </c>
      <c r="P32" s="15">
        <f>КУ!P32+ЗУ!P32+ОУ!P32+СУ!P32+СВУ!P32+СЗ!P32+ЦУ!P32+ЮВУ!P32+ЮЗУ!P32+ЮУ!P32+ПУ!P32+'Деп Тольятти'!P32+'г. Самара'!P32+'Деп Сам'!P32+'г. Тольятти'!P32</f>
        <v>664</v>
      </c>
    </row>
  </sheetData>
  <sheetProtection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R29 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X32" sqref="X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8">
        <f>'г. Отрадный'!P21+'м.р.Кинель-Черкасский '!P21+'м.р. Богатовский'!P21</f>
        <v>1726552.9</v>
      </c>
      <c r="Q21" s="28">
        <f>'г. Отрадный'!Q21+'м.р.Кинель-Черкасский '!Q21+'м.р. Богатовский'!Q21</f>
        <v>1426386.5</v>
      </c>
      <c r="R21" s="28">
        <f>'г. Отрадный'!R21+'м.р.Кинель-Черкасский '!R21+'м.р. Богатовский'!R21</f>
        <v>300166.39999999997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f>'г. Отрадный'!P22+'м.р.Кинель-Черкасский '!P22+'м.р. Богатовский'!P22</f>
        <v>1673906.1</v>
      </c>
      <c r="Q22" s="28">
        <f>'г. Отрадный'!Q22+'м.р.Кинель-Черкасский '!Q22+'м.р. Богатовский'!Q22</f>
        <v>1416383.5999999999</v>
      </c>
      <c r="R22" s="28">
        <f>'г. Отрадный'!R22+'м.р.Кинель-Черкасский '!R22+'м.р. Богатовский'!R22</f>
        <v>257522.49999999997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f>'г. Отрадный'!P23+'м.р.Кинель-Черкасский '!P23+'м.р. Богатовский'!P23</f>
        <v>82084.800000000003</v>
      </c>
      <c r="Q23" s="27">
        <f>'г. Отрадный'!Q23+'м.р.Кинель-Черкасский '!Q23+'м.р. Богатовский'!Q23</f>
        <v>46606.9</v>
      </c>
      <c r="R23" s="27">
        <f>'г. Отрадный'!R23+'м.р.Кинель-Черкасский '!R23+'м.р. Богатовский'!R23</f>
        <v>35477.9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f>'г. Отрадный'!P24+'м.р.Кинель-Черкасский '!P24+'м.р. Богатовский'!P24</f>
        <v>1591821.3</v>
      </c>
      <c r="Q24" s="27">
        <f>'г. Отрадный'!Q24+'м.р.Кинель-Черкасский '!Q24+'м.р. Богатовский'!Q24</f>
        <v>1369776.7</v>
      </c>
      <c r="R24" s="27">
        <f>'г. Отрадный'!R24+'м.р.Кинель-Черкасский '!R24+'м.р. Богатовский'!R24</f>
        <v>222044.59999999998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>
        <f>'г. Отрадный'!P25+'м.р.Кинель-Черкасский '!P25+'м.р. Богатовский'!P25</f>
        <v>0</v>
      </c>
      <c r="Q25" s="27">
        <f>'г. Отрадный'!Q25+'м.р.Кинель-Черкасский '!Q25+'м.р. Богатовский'!Q25</f>
        <v>0</v>
      </c>
      <c r="R25" s="27">
        <f>'г. Отрадный'!R25+'м.р.Кинель-Черкасский '!R25+'м.р. Богатовский'!R25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f>'г. Отрадный'!P26+'м.р.Кинель-Черкасский '!P26+'м.р. Богатовский'!P26</f>
        <v>5195.8999999999996</v>
      </c>
      <c r="Q26" s="27">
        <f>'г. Отрадный'!Q26+'м.р.Кинель-Черкасский '!Q26+'м.р. Богатовский'!Q26</f>
        <v>1109.2</v>
      </c>
      <c r="R26" s="27">
        <f>'г. Отрадный'!R26+'м.р.Кинель-Черкасский '!R26+'м.р. Богатовский'!R26</f>
        <v>4086.7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f>'г. Отрадный'!P27+'м.р.Кинель-Черкасский '!P27+'м.р. Богатовский'!P27</f>
        <v>47422.1</v>
      </c>
      <c r="Q27" s="27">
        <f>'г. Отрадный'!Q27+'м.р.Кинель-Черкасский '!Q27+'м.р. Богатовский'!Q27</f>
        <v>8864.9</v>
      </c>
      <c r="R27" s="27">
        <f>'г. Отрадный'!R27+'м.р.Кинель-Черкасский '!R27+'м.р. Богатовский'!R27</f>
        <v>38557.199999999997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f>'г. Отрадный'!P28+'м.р.Кинель-Черкасский '!P28+'м.р. Богатовский'!P28</f>
        <v>28.8</v>
      </c>
      <c r="Q28" s="27">
        <f>'г. Отрадный'!Q28+'м.р.Кинель-Черкасский '!Q28+'м.р. Богатовский'!Q28</f>
        <v>28.8</v>
      </c>
      <c r="R28" s="27">
        <f>'г. Отрадный'!R28+'м.р.Кинель-Черкасский '!R28+'м.р. Богатовский'!R28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7">
        <f>'г. Отрадный'!P29+'м.р.Кинель-Черкасский '!P29+'м.р. Богатовский'!P29</f>
        <v>0</v>
      </c>
      <c r="Q29" s="27">
        <f>'г. Отрадный'!Q29+'м.р.Кинель-Черкасский '!Q29+'м.р. Богатовский'!Q29</f>
        <v>0</v>
      </c>
      <c r="R29" s="27">
        <f>'г. Отрадный'!R29+'м.р.Кинель-Черкасский '!R29+'м.р. Богатовский'!R29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f>'г. Отрадный'!P30+'м.р.Кинель-Черкасский '!P30+'м.р. Богатовский'!P30</f>
        <v>1537.5</v>
      </c>
      <c r="Q30" s="29"/>
      <c r="R30" s="29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f>'г. Отрадный'!P31+'м.р.Кинель-Черкасский '!P31+'м.р. Богатовский'!P31</f>
        <v>3874.1000000000004</v>
      </c>
      <c r="Q31" s="29"/>
      <c r="R31" s="29"/>
    </row>
    <row r="32" spans="1:18" ht="50.1" customHeight="1" x14ac:dyDescent="0.25">
      <c r="A32" s="6" t="s">
        <v>20</v>
      </c>
      <c r="O32" s="7">
        <v>12</v>
      </c>
      <c r="P32" s="27">
        <f>'г. Отрадный'!P32+'м.р.Кинель-Черкасский '!P32+'м.р. Богатовский'!P32</f>
        <v>31</v>
      </c>
      <c r="Q32" s="29"/>
      <c r="R32" s="29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676119.2</v>
      </c>
      <c r="Q21" s="24">
        <f t="shared" ref="Q21:R21" si="0">Q22+Q26+Q27+Q28+Q29</f>
        <v>549083.30000000005</v>
      </c>
      <c r="R21" s="24">
        <f t="shared" si="0"/>
        <v>127035.9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647359.5</v>
      </c>
      <c r="Q22" s="24">
        <f t="shared" ref="Q22:R22" si="1">Q23+Q24+Q25</f>
        <v>541037.4</v>
      </c>
      <c r="R22" s="24">
        <f t="shared" si="1"/>
        <v>106322.09999999999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34456.699999999997</v>
      </c>
      <c r="Q23" s="25">
        <v>16577.5</v>
      </c>
      <c r="R23" s="25">
        <v>17879.2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612902.80000000005</v>
      </c>
      <c r="Q24" s="25">
        <v>524459.9</v>
      </c>
      <c r="R24" s="25">
        <v>88442.9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5005.7</v>
      </c>
      <c r="Q26" s="25">
        <v>919</v>
      </c>
      <c r="R26" s="25">
        <v>4086.7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23725.200000000001</v>
      </c>
      <c r="Q27" s="25">
        <v>7098.1</v>
      </c>
      <c r="R27" s="25">
        <v>16627.099999999999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28.8</v>
      </c>
      <c r="Q28" s="25">
        <v>28.8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1330.4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3465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7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774299.7</v>
      </c>
      <c r="Q21" s="24">
        <f t="shared" ref="Q21:R21" si="0">Q22+Q26+Q27+Q28+Q29</f>
        <v>643120.30000000005</v>
      </c>
      <c r="R21" s="24">
        <f t="shared" si="0"/>
        <v>131179.4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755950.5</v>
      </c>
      <c r="Q22" s="24">
        <f t="shared" ref="Q22:R22" si="1">Q23+Q24+Q25</f>
        <v>641353.5</v>
      </c>
      <c r="R22" s="24">
        <f t="shared" si="1"/>
        <v>114597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34882.800000000003</v>
      </c>
      <c r="Q23" s="25">
        <v>21226.5</v>
      </c>
      <c r="R23" s="25">
        <v>13656.3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721067.7</v>
      </c>
      <c r="Q24" s="25">
        <v>620127</v>
      </c>
      <c r="R24" s="25">
        <v>100940.7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>
        <v>0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18349.2</v>
      </c>
      <c r="Q27" s="25">
        <v>1766.8</v>
      </c>
      <c r="R27" s="25">
        <v>16582.400000000001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184.5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394.3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13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276134</v>
      </c>
      <c r="Q21" s="24">
        <f t="shared" ref="Q21:R21" si="0">Q22+Q26+Q27+Q28+Q29</f>
        <v>234182.9</v>
      </c>
      <c r="R21" s="24">
        <f t="shared" si="0"/>
        <v>41951.1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270596.09999999998</v>
      </c>
      <c r="Q22" s="24">
        <f t="shared" ref="Q22:R22" si="1">Q23+Q24+Q25</f>
        <v>233992.69999999998</v>
      </c>
      <c r="R22" s="24">
        <f t="shared" si="1"/>
        <v>36603.4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12745.3</v>
      </c>
      <c r="Q23" s="25">
        <v>8802.9</v>
      </c>
      <c r="R23" s="25">
        <v>3942.4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257850.8</v>
      </c>
      <c r="Q24" s="25">
        <v>225189.8</v>
      </c>
      <c r="R24" s="25">
        <v>32661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190.2</v>
      </c>
      <c r="Q26" s="25">
        <v>190.2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5347.7</v>
      </c>
      <c r="Q27" s="25">
        <v>0</v>
      </c>
      <c r="R27" s="25">
        <v>5347.7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22.6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14.8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11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8">
        <f>'м.р. Сергиевский'!P21+'м.р. Челно-Вершинский'!P21+'м.р. Шенталинский'!P21</f>
        <v>1270919.1000000001</v>
      </c>
      <c r="Q21" s="28">
        <f>'м.р. Сергиевский'!Q21+'м.р. Челно-Вершинский'!Q21+'м.р. Шенталинский'!Q21</f>
        <v>1081229.7</v>
      </c>
      <c r="R21" s="28">
        <f>'м.р. Сергиевский'!R21+'м.р. Челно-Вершинский'!R21+'м.р. Шенталинский'!R21</f>
        <v>189689.4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f>'м.р. Сергиевский'!P22+'м.р. Челно-Вершинский'!P22+'м.р. Шенталинский'!P22</f>
        <v>1246562.1000000001</v>
      </c>
      <c r="Q22" s="28">
        <f>'м.р. Сергиевский'!Q22+'м.р. Челно-Вершинский'!Q22+'м.р. Шенталинский'!Q22</f>
        <v>1081108.3999999999</v>
      </c>
      <c r="R22" s="28">
        <f>'м.р. Сергиевский'!R22+'м.р. Челно-Вершинский'!R22+'м.р. Шенталинский'!R22</f>
        <v>165453.70000000001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f>'м.р. Сергиевский'!P23+'м.р. Челно-Вершинский'!P23+'м.р. Шенталинский'!P23</f>
        <v>58127.7</v>
      </c>
      <c r="Q23" s="27">
        <f>'м.р. Сергиевский'!Q23+'м.р. Челно-Вершинский'!Q23+'м.р. Шенталинский'!Q23</f>
        <v>38432.699999999997</v>
      </c>
      <c r="R23" s="27">
        <f>'м.р. Сергиевский'!R23+'м.р. Челно-Вершинский'!R23+'м.р. Шенталинский'!R23</f>
        <v>19695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f>'м.р. Сергиевский'!P24+'м.р. Челно-Вершинский'!P24+'м.р. Шенталинский'!P24</f>
        <v>1188434.3999999999</v>
      </c>
      <c r="Q24" s="27">
        <f>'м.р. Сергиевский'!Q24+'м.р. Челно-Вершинский'!Q24+'м.р. Шенталинский'!Q24</f>
        <v>1042675.7</v>
      </c>
      <c r="R24" s="27">
        <f>'м.р. Сергиевский'!R24+'м.р. Челно-Вершинский'!R24+'м.р. Шенталинский'!R24</f>
        <v>145758.69999999998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>
        <f>'м.р. Сергиевский'!P25+'м.р. Челно-Вершинский'!P25+'м.р. Шенталинский'!P25</f>
        <v>0</v>
      </c>
      <c r="Q25" s="27">
        <f>'м.р. Сергиевский'!Q25+'м.р. Челно-Вершинский'!Q25+'м.р. Шенталинский'!Q25</f>
        <v>0</v>
      </c>
      <c r="R25" s="27">
        <f>'м.р. Сергиевский'!R25+'м.р. Челно-Вершинский'!R25+'м.р. Шенталинский'!R25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f>'м.р. Сергиевский'!P26+'м.р. Челно-Вершинский'!P26+'м.р. Шенталинский'!P26</f>
        <v>1722.9</v>
      </c>
      <c r="Q26" s="27">
        <f>'м.р. Сергиевский'!Q26+'м.р. Челно-Вершинский'!Q26+'м.р. Шенталинский'!Q26</f>
        <v>121.3</v>
      </c>
      <c r="R26" s="27">
        <f>'м.р. Сергиевский'!R26+'м.р. Челно-Вершинский'!R26+'м.р. Шенталинский'!R26</f>
        <v>1601.6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f>'м.р. Сергиевский'!P27+'м.р. Челно-Вершинский'!P27+'м.р. Шенталинский'!P27</f>
        <v>22634.100000000002</v>
      </c>
      <c r="Q27" s="27">
        <f>'м.р. Сергиевский'!Q27+'м.р. Челно-Вершинский'!Q27+'м.р. Шенталинский'!Q27</f>
        <v>0</v>
      </c>
      <c r="R27" s="27">
        <f>'м.р. Сергиевский'!R27+'м.р. Челно-Вершинский'!R27+'м.р. Шенталинский'!R27</f>
        <v>22634.100000000002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f>'м.р. Сергиевский'!P28+'м.р. Челно-Вершинский'!P28+'м.р. Шенталинский'!P28</f>
        <v>0</v>
      </c>
      <c r="Q28" s="27">
        <f>'м.р. Сергиевский'!Q28+'м.р. Челно-Вершинский'!Q28+'м.р. Шенталинский'!Q28</f>
        <v>0</v>
      </c>
      <c r="R28" s="27">
        <f>'м.р. Сергиевский'!R28+'м.р. Челно-Вершинский'!R28+'м.р. Шенталинский'!R28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7">
        <f>'м.р. Сергиевский'!P29+'м.р. Челно-Вершинский'!P29+'м.р. Шенталинский'!P29</f>
        <v>0</v>
      </c>
      <c r="Q29" s="27">
        <f>'м.р. Сергиевский'!Q29+'м.р. Челно-Вершинский'!Q29+'м.р. Шенталинский'!Q29</f>
        <v>0</v>
      </c>
      <c r="R29" s="27">
        <f>'м.р. Сергиевский'!R29+'м.р. Челно-Вершинский'!R29+'м.р. Шенталинский'!R29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f>'м.р. Сергиевский'!P30+'м.р. Челно-Вершинский'!P30+'м.р. Шенталинский'!P30</f>
        <v>3967.3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f>'м.р. Сергиевский'!P31+'м.р. Челно-Вершинский'!P31+'м.р. Шенталинский'!P31</f>
        <v>4858.8</v>
      </c>
    </row>
    <row r="32" spans="1:18" ht="50.1" customHeight="1" x14ac:dyDescent="0.25">
      <c r="A32" s="6" t="s">
        <v>20</v>
      </c>
      <c r="O32" s="7">
        <v>12</v>
      </c>
      <c r="P32" s="27">
        <f>'м.р. Сергиевский'!P32+'м.р. Челно-Вершинский'!P32+'м.р. Шенталинский'!P32</f>
        <v>37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738600.70000000007</v>
      </c>
      <c r="Q21" s="24">
        <f>Q22+Q26+Q27+Q28+Q29</f>
        <v>622391.5</v>
      </c>
      <c r="R21" s="24">
        <f>R22+R26+R27+R28+R29</f>
        <v>116209.20000000001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v>721578.9</v>
      </c>
      <c r="Q22" s="24">
        <v>622270.19999999995</v>
      </c>
      <c r="R22" s="24">
        <v>99308.7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34542.6</v>
      </c>
      <c r="Q23" s="25">
        <v>20820.3</v>
      </c>
      <c r="R23" s="25">
        <v>13722.3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687036.3</v>
      </c>
      <c r="Q24" s="25">
        <v>601449.9</v>
      </c>
      <c r="R24" s="25">
        <v>85586.4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179.4</v>
      </c>
      <c r="Q26" s="25">
        <v>121.3</v>
      </c>
      <c r="R26" s="25">
        <v>58.1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16842.400000000001</v>
      </c>
      <c r="Q27" s="25">
        <v>0</v>
      </c>
      <c r="R27" s="25">
        <v>16842.400000000001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3559.9</v>
      </c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4213.2</v>
      </c>
    </row>
    <row r="32" spans="1:18" ht="50.1" customHeight="1" x14ac:dyDescent="0.2">
      <c r="A32" s="6" t="s">
        <v>20</v>
      </c>
      <c r="O32" s="7">
        <v>12</v>
      </c>
      <c r="P32" s="22">
        <v>15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266064.3</v>
      </c>
      <c r="Q21" s="24">
        <f t="shared" ref="Q21:R21" si="0">Q22+Q26+Q27+Q28+Q29</f>
        <v>230929.5</v>
      </c>
      <c r="R21" s="24">
        <f t="shared" si="0"/>
        <v>35134.800000000003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262047.1</v>
      </c>
      <c r="Q22" s="24">
        <f t="shared" ref="Q22:R22" si="1">Q23+Q24+Q25</f>
        <v>230929.5</v>
      </c>
      <c r="R22" s="24">
        <f t="shared" si="1"/>
        <v>31117.600000000002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11586.9</v>
      </c>
      <c r="Q23" s="25">
        <v>8504</v>
      </c>
      <c r="R23" s="25">
        <v>3082.9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250460.2</v>
      </c>
      <c r="Q24" s="25">
        <v>222425.5</v>
      </c>
      <c r="R24" s="25">
        <v>28034.7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943</v>
      </c>
      <c r="Q26" s="25">
        <v>0</v>
      </c>
      <c r="R26" s="25">
        <v>943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3074.2</v>
      </c>
      <c r="Q27" s="25">
        <v>0</v>
      </c>
      <c r="R27" s="25">
        <v>3074.2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340.9</v>
      </c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591.6</v>
      </c>
    </row>
    <row r="32" spans="1:18" ht="50.1" customHeight="1" x14ac:dyDescent="0.2">
      <c r="A32" s="6" t="s">
        <v>20</v>
      </c>
      <c r="O32" s="7">
        <v>12</v>
      </c>
      <c r="P32" s="22">
        <v>10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v>266254.09999999998</v>
      </c>
      <c r="Q21" s="24">
        <v>227908.7</v>
      </c>
      <c r="R21" s="24">
        <v>38345.4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v>262936.09999999998</v>
      </c>
      <c r="Q22" s="24">
        <v>227908.7</v>
      </c>
      <c r="R22" s="24">
        <v>35027.4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11998.2</v>
      </c>
      <c r="Q23" s="25">
        <v>9108.4</v>
      </c>
      <c r="R23" s="25">
        <v>2889.8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250937.9</v>
      </c>
      <c r="Q24" s="25">
        <v>218800.3</v>
      </c>
      <c r="R24" s="25">
        <v>32137.599999999999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600.5</v>
      </c>
      <c r="Q26" s="25">
        <v>0</v>
      </c>
      <c r="R26" s="25">
        <v>600.5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2717.5</v>
      </c>
      <c r="Q27" s="25">
        <v>0</v>
      </c>
      <c r="R27" s="25">
        <v>2717.5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66.5</v>
      </c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54</v>
      </c>
    </row>
    <row r="32" spans="1:18" ht="50.1" customHeight="1" x14ac:dyDescent="0.2">
      <c r="A32" s="6" t="s">
        <v>20</v>
      </c>
      <c r="O32" s="7">
        <v>12</v>
      </c>
      <c r="P32" s="22">
        <v>12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P21" sqref="P21:R2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8">
        <f>'м.р. Исаклинский'!P21+'м.р. Камышлинский'!P21+'м.р. Клявлинский'!P21+'м.р. Похвистневский'!P21+'г. Похвистнево'!P21</f>
        <v>1639644.4</v>
      </c>
      <c r="Q21" s="28">
        <f>'м.р. Исаклинский'!Q21+'м.р. Камышлинский'!Q21+'м.р. Клявлинский'!Q21+'м.р. Похвистневский'!Q21+'г. Похвистнево'!Q21</f>
        <v>1213433</v>
      </c>
      <c r="R21" s="28">
        <f>'м.р. Исаклинский'!R21+'м.р. Камышлинский'!R21+'м.р. Клявлинский'!R21+'м.р. Похвистневский'!R21+'г. Похвистнево'!R21</f>
        <v>426211.4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f>'м.р. Исаклинский'!P22+'м.р. Камышлинский'!P22+'м.р. Клявлинский'!P22+'м.р. Похвистневский'!P22+'г. Похвистнево'!P22</f>
        <v>1602114.6</v>
      </c>
      <c r="Q22" s="28">
        <f>'м.р. Исаклинский'!Q22+'м.р. Камышлинский'!Q22+'м.р. Клявлинский'!Q22+'м.р. Похвистневский'!Q22+'г. Похвистнево'!Q22</f>
        <v>1201474.7</v>
      </c>
      <c r="R22" s="28">
        <f>'м.р. Исаклинский'!R22+'м.р. Камышлинский'!R22+'м.р. Клявлинский'!R22+'м.р. Похвистневский'!R22+'г. Похвистнево'!R22</f>
        <v>400639.89999999997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f>'м.р. Исаклинский'!P23+'м.р. Камышлинский'!P23+'м.р. Клявлинский'!P23+'м.р. Похвистневский'!P23+'г. Похвистнево'!P23</f>
        <v>68917.399999999994</v>
      </c>
      <c r="Q23" s="27">
        <f>'м.р. Исаклинский'!Q23+'м.р. Камышлинский'!Q23+'м.р. Клявлинский'!Q23+'м.р. Похвистневский'!Q23+'г. Похвистнево'!Q23</f>
        <v>47162.1</v>
      </c>
      <c r="R23" s="27">
        <f>'м.р. Исаклинский'!R23+'м.р. Камышлинский'!R23+'м.р. Клявлинский'!R23+'м.р. Похвистневский'!R23+'г. Похвистнево'!R23</f>
        <v>21755.3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f>'м.р. Исаклинский'!P24+'м.р. Камышлинский'!P24+'м.р. Клявлинский'!P24+'м.р. Похвистневский'!P24+'г. Похвистнево'!P24</f>
        <v>1533197.2000000002</v>
      </c>
      <c r="Q24" s="27">
        <f>'м.р. Исаклинский'!Q24+'м.р. Камышлинский'!Q24+'м.р. Клявлинский'!Q24+'м.р. Похвистневский'!Q24+'г. Похвистнево'!Q24</f>
        <v>1154312.5999999999</v>
      </c>
      <c r="R24" s="27">
        <f>'м.р. Исаклинский'!R24+'м.р. Камышлинский'!R24+'м.р. Клявлинский'!R24+'м.р. Похвистневский'!R24+'г. Похвистнево'!R24</f>
        <v>378884.6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>
        <f>'м.р. Исаклинский'!P25+'м.р. Камышлинский'!P25+'м.р. Клявлинский'!P25+'м.р. Похвистневский'!P25+'г. Похвистнево'!P25</f>
        <v>0</v>
      </c>
      <c r="Q25" s="27">
        <f>'м.р. Исаклинский'!Q25+'м.р. Камышлинский'!Q25+'м.р. Клявлинский'!Q25+'м.р. Похвистневский'!Q25+'г. Похвистнево'!Q25</f>
        <v>0</v>
      </c>
      <c r="R25" s="27">
        <f>'м.р. Исаклинский'!R25+'м.р. Камышлинский'!R25+'м.р. Клявлинский'!R25+'м.р. Похвистневский'!R25+'г. Похвистнево'!R25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f>'м.р. Исаклинский'!P26+'м.р. Камышлинский'!P26+'м.р. Клявлинский'!P26+'м.р. Похвистневский'!P26+'г. Похвистнево'!P26</f>
        <v>4401.3999999999996</v>
      </c>
      <c r="Q26" s="27">
        <f>'м.р. Исаклинский'!Q26+'м.р. Камышлинский'!Q26+'м.р. Клявлинский'!Q26+'м.р. Похвистневский'!Q26+'г. Похвистнево'!Q26</f>
        <v>2905.1</v>
      </c>
      <c r="R26" s="27">
        <f>'м.р. Исаклинский'!R26+'м.р. Камышлинский'!R26+'м.р. Клявлинский'!R26+'м.р. Похвистневский'!R26+'г. Похвистнево'!R26</f>
        <v>1496.3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f>'м.р. Исаклинский'!P27+'м.р. Камышлинский'!P27+'м.р. Клявлинский'!P27+'м.р. Похвистневский'!P27+'г. Похвистнево'!P27</f>
        <v>33099.800000000003</v>
      </c>
      <c r="Q27" s="27">
        <f>'м.р. Исаклинский'!Q27+'м.р. Камышлинский'!Q27+'м.р. Клявлинский'!Q27+'м.р. Похвистневский'!Q27+'г. Похвистнево'!Q27</f>
        <v>9053.2000000000007</v>
      </c>
      <c r="R27" s="27">
        <f>'м.р. Исаклинский'!R27+'м.р. Камышлинский'!R27+'м.р. Клявлинский'!R27+'м.р. Похвистневский'!R27+'г. Похвистнево'!R27</f>
        <v>24046.6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f>'м.р. Исаклинский'!P28+'м.р. Камышлинский'!P28+'м.р. Клявлинский'!P28+'м.р. Похвистневский'!P28+'г. Похвистнево'!P28</f>
        <v>28.6</v>
      </c>
      <c r="Q28" s="27">
        <f>'м.р. Исаклинский'!Q28+'м.р. Камышлинский'!Q28+'м.р. Клявлинский'!Q28+'м.р. Похвистневский'!Q28+'г. Похвистнево'!Q28</f>
        <v>0</v>
      </c>
      <c r="R28" s="27">
        <f>'м.р. Исаклинский'!R28+'м.р. Камышлинский'!R28+'м.р. Клявлинский'!R28+'м.р. Похвистневский'!R28+'г. Похвистнево'!R28</f>
        <v>28.6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7">
        <f>'м.р. Исаклинский'!P29+'м.р. Камышлинский'!P29+'м.р. Клявлинский'!P29+'м.р. Похвистневский'!P29+'г. Похвистнево'!P29</f>
        <v>0</v>
      </c>
      <c r="Q29" s="27">
        <f>'м.р. Исаклинский'!Q29+'м.р. Камышлинский'!Q29+'м.р. Клявлинский'!Q29+'м.р. Похвистневский'!Q29+'г. Похвистнево'!Q29</f>
        <v>0</v>
      </c>
      <c r="R29" s="27">
        <f>'м.р. Исаклинский'!R29+'м.р. Камышлинский'!R29+'м.р. Клявлинский'!R29+'м.р. Похвистневский'!R29+'г. Похвистнево'!R29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f>'м.р. Исаклинский'!P30+'м.р. Камышлинский'!P30+'м.р. Клявлинский'!P30+'м.р. Похвистневский'!P30+'г. Похвистнево'!P30</f>
        <v>67.099999999999994</v>
      </c>
      <c r="Q30" s="29"/>
      <c r="R30" s="29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f>'м.р. Исаклинский'!P31+'м.р. Камышлинский'!P31+'м.р. Клявлинский'!P31+'м.р. Похвистневский'!P31+'г. Похвистнево'!P31</f>
        <v>2269.9</v>
      </c>
      <c r="Q31" s="29"/>
      <c r="R31" s="29"/>
    </row>
    <row r="32" spans="1:18" ht="50.1" customHeight="1" x14ac:dyDescent="0.25">
      <c r="A32" s="6" t="s">
        <v>20</v>
      </c>
      <c r="O32" s="7">
        <v>12</v>
      </c>
      <c r="P32" s="27">
        <f>'м.р. Исаклинский'!P32+'м.р. Камышлинский'!P32+'м.р. Клявлинский'!P32+'м.р. Похвистневский'!P32+'г. Похвистнево'!P32</f>
        <v>39</v>
      </c>
      <c r="Q32" s="29"/>
      <c r="R32" s="29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236588.40000000002</v>
      </c>
      <c r="Q21" s="24">
        <f t="shared" ref="Q21:R21" si="0">Q22+Q26+Q27+Q28+Q29</f>
        <v>180388.8</v>
      </c>
      <c r="R21" s="24">
        <f t="shared" si="0"/>
        <v>56199.600000000006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229851.2</v>
      </c>
      <c r="Q22" s="24">
        <f t="shared" ref="Q22:R22" si="1">Q23+Q24+Q25</f>
        <v>179700.9</v>
      </c>
      <c r="R22" s="24">
        <f t="shared" si="1"/>
        <v>50150.3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10007.100000000002</v>
      </c>
      <c r="Q23" s="25">
        <v>7503.1</v>
      </c>
      <c r="R23" s="25">
        <v>2503.9999999999995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219844.1</v>
      </c>
      <c r="Q24" s="25">
        <v>172197.8</v>
      </c>
      <c r="R24" s="25">
        <v>47646.3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120</v>
      </c>
      <c r="Q26" s="25">
        <v>15</v>
      </c>
      <c r="R26" s="25">
        <v>105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6617.1999999999989</v>
      </c>
      <c r="Q27" s="25">
        <v>672.9</v>
      </c>
      <c r="R27" s="25">
        <v>5944.2999999999993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40.299999999999997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178.20000000000002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7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10">
        <f>'г.о. Кинель'!P21+'м.р. Кинельский'!P21</f>
        <v>1411368.7000000002</v>
      </c>
      <c r="Q21" s="10">
        <f>'г.о. Кинель'!Q21+'м.р. Кинельский'!Q21</f>
        <v>1277969.6000000001</v>
      </c>
      <c r="R21" s="10">
        <f>'г.о. Кинель'!R21+'м.р. Кинельский'!R21</f>
        <v>133399.10000000003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0">
        <f>'г.о. Кинель'!P22+'м.р. Кинельский'!P22</f>
        <v>1362474.6</v>
      </c>
      <c r="Q22" s="10">
        <f>'г.о. Кинель'!Q22+'м.р. Кинельский'!Q22</f>
        <v>1235765.7000000002</v>
      </c>
      <c r="R22" s="10">
        <f>'г.о. Кинель'!R22+'м.р. Кинельский'!R22</f>
        <v>126708.90000000002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0">
        <f>'г.о. Кинель'!P23+'м.р. Кинельский'!P23</f>
        <v>73024.600000000006</v>
      </c>
      <c r="Q23" s="10">
        <f>'г.о. Кинель'!Q23+'м.р. Кинельский'!Q23</f>
        <v>39623.800000000003</v>
      </c>
      <c r="R23" s="10">
        <f>'г.о. Кинель'!R23+'м.р. Кинельский'!R23</f>
        <v>33400.800000000003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0">
        <f>'г.о. Кинель'!P24+'м.р. Кинельский'!P24</f>
        <v>1289450</v>
      </c>
      <c r="Q24" s="10">
        <f>'г.о. Кинель'!Q24+'м.р. Кинельский'!Q24</f>
        <v>1196141.9000000001</v>
      </c>
      <c r="R24" s="10">
        <f>'г.о. Кинель'!R24+'м.р. Кинельский'!R24</f>
        <v>93308.1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0">
        <f>'г.о. Кинель'!P25+'м.р. Кинельский'!P25</f>
        <v>0</v>
      </c>
      <c r="Q25" s="10">
        <f>'г.о. Кинель'!Q25+'м.р. Кинельский'!Q25</f>
        <v>0</v>
      </c>
      <c r="R25" s="10">
        <f>'г.о. Кинель'!R25+'м.р. Кинельский'!R25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0">
        <f>'г.о. Кинель'!P26+'м.р. Кинельский'!P26</f>
        <v>790.7</v>
      </c>
      <c r="Q26" s="10">
        <f>'г.о. Кинель'!Q26+'м.р. Кинельский'!Q26</f>
        <v>0</v>
      </c>
      <c r="R26" s="10">
        <f>'г.о. Кинель'!R26+'м.р. Кинельский'!R26</f>
        <v>790.7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0">
        <f>'г.о. Кинель'!P27+'м.р. Кинельский'!P27</f>
        <v>47980.100000000006</v>
      </c>
      <c r="Q27" s="10">
        <f>'г.о. Кинель'!Q27+'м.р. Кинельский'!Q27</f>
        <v>42203.900000000009</v>
      </c>
      <c r="R27" s="10">
        <f>'г.о. Кинель'!R27+'м.р. Кинельский'!R27</f>
        <v>5776.2000000000007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0">
        <f>'г.о. Кинель'!P28+'м.р. Кинельский'!P28</f>
        <v>123.3</v>
      </c>
      <c r="Q28" s="10">
        <f>'г.о. Кинель'!Q28+'м.р. Кинельский'!Q28</f>
        <v>0</v>
      </c>
      <c r="R28" s="10">
        <f>'г.о. Кинель'!R28+'м.р. Кинельский'!R28</f>
        <v>123.3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0">
        <f>'г.о. Кинель'!P29+'м.р. Кинельский'!P29</f>
        <v>0</v>
      </c>
      <c r="Q29" s="10">
        <f>'г.о. Кинель'!Q29+'м.р. Кинельский'!Q29</f>
        <v>0</v>
      </c>
      <c r="R29" s="10">
        <f>'г.о. Кинель'!R29+'м.р. Кинельский'!R29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0">
        <f>'г.о. Кинель'!P30+'м.р. Кинельский'!P30</f>
        <v>4349.7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0">
        <f>'г.о. Кинель'!P31+'м.р. Кинельский'!P31</f>
        <v>6644.2</v>
      </c>
    </row>
    <row r="32" spans="1:18" ht="50.1" customHeight="1" x14ac:dyDescent="0.25">
      <c r="A32" s="6" t="s">
        <v>20</v>
      </c>
      <c r="O32" s="7">
        <v>12</v>
      </c>
      <c r="P32" s="10">
        <f>'г.о. Кинель'!P32+'м.р. Кинельский'!P32</f>
        <v>29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211407.99999999997</v>
      </c>
      <c r="Q21" s="24">
        <f t="shared" ref="Q21:R21" si="0">Q22+Q26+Q27+Q28+Q29</f>
        <v>142744.29999999996</v>
      </c>
      <c r="R21" s="24">
        <f t="shared" si="0"/>
        <v>68663.7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207789.59999999998</v>
      </c>
      <c r="Q22" s="24">
        <f t="shared" ref="Q22:R22" si="1">Q23+Q24+Q25</f>
        <v>141766.89999999997</v>
      </c>
      <c r="R22" s="24">
        <f t="shared" si="1"/>
        <v>66022.7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8648.7999999999993</v>
      </c>
      <c r="Q23" s="25">
        <v>6020.9</v>
      </c>
      <c r="R23" s="25">
        <v>2627.8999999999996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199140.8</v>
      </c>
      <c r="Q24" s="25">
        <v>135745.99999999997</v>
      </c>
      <c r="R24" s="25">
        <v>63394.8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>
        <v>0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3618.4</v>
      </c>
      <c r="Q27" s="25">
        <v>977.40000000000009</v>
      </c>
      <c r="R27" s="25">
        <v>2641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7.6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3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5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235238.40000000002</v>
      </c>
      <c r="Q21" s="24">
        <f t="shared" ref="Q21:R21" si="0">Q22+Q26+Q27+Q28+Q29</f>
        <v>190909.19999999998</v>
      </c>
      <c r="R21" s="24">
        <f t="shared" si="0"/>
        <v>44329.2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226047.80000000002</v>
      </c>
      <c r="Q22" s="24">
        <f t="shared" ref="Q22:R22" si="1">Q23+Q24+Q25</f>
        <v>185688.69999999998</v>
      </c>
      <c r="R22" s="24">
        <f t="shared" si="1"/>
        <v>40359.1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9956.6</v>
      </c>
      <c r="Q23" s="25">
        <v>7357.9</v>
      </c>
      <c r="R23" s="25">
        <v>2598.6999999999998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216091.2</v>
      </c>
      <c r="Q24" s="25">
        <v>178330.8</v>
      </c>
      <c r="R24" s="25">
        <v>37760.400000000001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>
        <v>0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9190.6</v>
      </c>
      <c r="Q27" s="25">
        <v>5220.5</v>
      </c>
      <c r="R27" s="25">
        <v>3970.1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6.4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17.399999999999999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4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515704.79999999993</v>
      </c>
      <c r="Q21" s="24">
        <f t="shared" ref="Q21:R21" si="0">Q22+Q26+Q27+Q28+Q29</f>
        <v>361973.89999999997</v>
      </c>
      <c r="R21" s="24">
        <f t="shared" si="0"/>
        <v>153730.9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510290.89999999997</v>
      </c>
      <c r="Q22" s="24">
        <f t="shared" ref="Q22:R22" si="1">Q23+Q24+Q25</f>
        <v>361833.89999999997</v>
      </c>
      <c r="R22" s="24">
        <f t="shared" si="1"/>
        <v>148457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21725.3</v>
      </c>
      <c r="Q23" s="25">
        <v>16295.599999999999</v>
      </c>
      <c r="R23" s="25">
        <v>5429.7000000000007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488565.6</v>
      </c>
      <c r="Q24" s="25">
        <v>345538.3</v>
      </c>
      <c r="R24" s="25">
        <v>143027.29999999999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1529.3</v>
      </c>
      <c r="Q26" s="25">
        <v>140</v>
      </c>
      <c r="R26" s="25">
        <v>1389.3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3856</v>
      </c>
      <c r="Q27" s="25">
        <v>0</v>
      </c>
      <c r="R27" s="25">
        <v>3856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28.6</v>
      </c>
      <c r="Q28" s="25">
        <v>0</v>
      </c>
      <c r="R28" s="25">
        <v>28.6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0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4.2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17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440704.79999999993</v>
      </c>
      <c r="Q21" s="24">
        <f t="shared" ref="Q21:R21" si="0">Q22+Q26+Q27+Q28+Q29</f>
        <v>337416.8</v>
      </c>
      <c r="R21" s="24">
        <f t="shared" si="0"/>
        <v>103288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428135.1</v>
      </c>
      <c r="Q22" s="24">
        <f t="shared" ref="Q22:R22" si="1">Q23+Q24+Q25</f>
        <v>332484.3</v>
      </c>
      <c r="R22" s="24">
        <f t="shared" si="1"/>
        <v>95650.8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18579.599999999999</v>
      </c>
      <c r="Q23" s="25">
        <v>9984.6</v>
      </c>
      <c r="R23" s="25">
        <v>8595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409555.5</v>
      </c>
      <c r="Q24" s="25">
        <v>322499.7</v>
      </c>
      <c r="R24" s="25">
        <v>87055.8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2752.1</v>
      </c>
      <c r="Q26" s="25">
        <v>2750.1</v>
      </c>
      <c r="R26" s="25">
        <v>2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9817.6000000000022</v>
      </c>
      <c r="Q27" s="25">
        <v>2182.3999999999996</v>
      </c>
      <c r="R27" s="25">
        <v>7635.1999999999989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12.8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2067.1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6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10">
        <f>'м.р. Елховский'!P21+'м.р. Кошкинский'!P21+'м.р. Красноярский'!P21</f>
        <v>1486353.5</v>
      </c>
      <c r="Q21" s="10">
        <f>'м.р. Елховский'!Q21+'м.р. Кошкинский'!Q21+'м.р. Красноярский'!Q21</f>
        <v>1190853.7000000002</v>
      </c>
      <c r="R21" s="10">
        <f>'м.р. Елховский'!R21+'м.р. Кошкинский'!R21+'м.р. Красноярский'!R21</f>
        <v>295499.80000000005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0">
        <f>'м.р. Елховский'!P22+'м.р. Кошкинский'!P22+'м.р. Красноярский'!P22</f>
        <v>1436098.3</v>
      </c>
      <c r="Q22" s="10">
        <f>'м.р. Елховский'!Q22+'м.р. Кошкинский'!Q22+'м.р. Красноярский'!Q22</f>
        <v>1190753.7000000002</v>
      </c>
      <c r="R22" s="10">
        <f>'м.р. Елховский'!R22+'м.р. Кошкинский'!R22+'м.р. Красноярский'!R22</f>
        <v>245344.6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0">
        <f>'м.р. Елховский'!P23+'м.р. Кошкинский'!P23+'м.р. Красноярский'!P23</f>
        <v>70890.8</v>
      </c>
      <c r="Q23" s="10">
        <f>'м.р. Елховский'!Q23+'м.р. Кошкинский'!Q23+'м.р. Красноярский'!Q23</f>
        <v>43885.3</v>
      </c>
      <c r="R23" s="10">
        <f>'м.р. Елховский'!R23+'м.р. Кошкинский'!R23+'м.р. Красноярский'!R23</f>
        <v>27005.5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0">
        <f>'м.р. Елховский'!P24+'м.р. Кошкинский'!P24+'м.р. Красноярский'!P24</f>
        <v>1365207.5</v>
      </c>
      <c r="Q24" s="10">
        <f>'м.р. Елховский'!Q24+'м.р. Кошкинский'!Q24+'м.р. Красноярский'!Q24</f>
        <v>1146868.3999999999</v>
      </c>
      <c r="R24" s="10">
        <f>'м.р. Елховский'!R24+'м.р. Кошкинский'!R24+'м.р. Красноярский'!R24</f>
        <v>218339.1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0">
        <f>'м.р. Елховский'!P25+'м.р. Кошкинский'!P25+'м.р. Красноярский'!P25</f>
        <v>0</v>
      </c>
      <c r="Q25" s="10">
        <f>'м.р. Елховский'!Q25+'м.р. Кошкинский'!Q25+'м.р. Красноярский'!Q25</f>
        <v>0</v>
      </c>
      <c r="R25" s="10">
        <f>'м.р. Елховский'!R25+'м.р. Кошкинский'!R25+'м.р. Красноярский'!R25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0">
        <f>'м.р. Елховский'!P26+'м.р. Кошкинский'!P26+'м.р. Красноярский'!P26</f>
        <v>163.4</v>
      </c>
      <c r="Q26" s="10">
        <f>'м.р. Елховский'!Q26+'м.р. Кошкинский'!Q26+'м.р. Красноярский'!Q26</f>
        <v>100</v>
      </c>
      <c r="R26" s="10">
        <f>'м.р. Елховский'!R26+'м.р. Кошкинский'!R26+'м.р. Красноярский'!R26</f>
        <v>63.4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0">
        <f>'м.р. Елховский'!P27+'м.р. Кошкинский'!P27+'м.р. Красноярский'!P27</f>
        <v>50091.8</v>
      </c>
      <c r="Q27" s="10">
        <f>'м.р. Елховский'!Q27+'м.р. Кошкинский'!Q27+'м.р. Красноярский'!Q27</f>
        <v>0</v>
      </c>
      <c r="R27" s="10">
        <f>'м.р. Елховский'!R27+'м.р. Кошкинский'!R27+'м.р. Красноярский'!R27</f>
        <v>50091.8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0">
        <f>'м.р. Елховский'!P28+'м.р. Кошкинский'!P28+'м.р. Красноярский'!P28</f>
        <v>0</v>
      </c>
      <c r="Q28" s="10">
        <f>'м.р. Елховский'!Q28+'м.р. Кошкинский'!Q28+'м.р. Красноярский'!Q28</f>
        <v>0</v>
      </c>
      <c r="R28" s="10">
        <f>'м.р. Елховский'!R28+'м.р. Кошкинский'!R28+'м.р. Красноярский'!R28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0">
        <f>'м.р. Елховский'!P29+'м.р. Кошкинский'!P29+'м.р. Красноярский'!P29</f>
        <v>0</v>
      </c>
      <c r="Q29" s="10">
        <f>'м.р. Елховский'!Q29+'м.р. Кошкинский'!Q29+'м.р. Красноярский'!Q29</f>
        <v>0</v>
      </c>
      <c r="R29" s="10">
        <f>'м.р. Елховский'!R29+'м.р. Кошкинский'!R29+'м.р. Красноярский'!R29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0">
        <f>'м.р. Елховский'!P30+'м.р. Кошкинский'!P30+'м.р. Красноярский'!P30</f>
        <v>2408.8000000000002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0">
        <f>'м.р. Елховский'!P31+'м.р. Кошкинский'!P31+'м.р. Красноярский'!P31</f>
        <v>4787.1000000000004</v>
      </c>
    </row>
    <row r="32" spans="1:18" ht="50.1" customHeight="1" x14ac:dyDescent="0.25">
      <c r="A32" s="6" t="s">
        <v>20</v>
      </c>
      <c r="O32" s="7">
        <v>12</v>
      </c>
      <c r="P32" s="10">
        <f>'м.р. Елховский'!P32+'м.р. Кошкинский'!P32+'м.р. Красноярский'!P32</f>
        <v>39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30">
        <f>P22+P26+P27+P28+P29</f>
        <v>144001.79999999999</v>
      </c>
      <c r="Q21" s="30">
        <f>Q22+Q26+Q27+Q28+Q29</f>
        <v>119025.7</v>
      </c>
      <c r="R21" s="30">
        <f>R22+R26+R27+R28+R29</f>
        <v>24976.1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30">
        <f>P23+P24+P25</f>
        <v>141898.69999999998</v>
      </c>
      <c r="Q22" s="30">
        <f>Q23+Q24+Q25</f>
        <v>119025.7</v>
      </c>
      <c r="R22" s="30">
        <f>R23+R24+R25</f>
        <v>22873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1">
        <v>7501.3</v>
      </c>
      <c r="Q23" s="31">
        <v>5320.9</v>
      </c>
      <c r="R23" s="31">
        <v>2180.4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1">
        <v>134397.4</v>
      </c>
      <c r="Q24" s="31">
        <v>113704.8</v>
      </c>
      <c r="R24" s="31">
        <v>20692.599999999999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1"/>
      <c r="Q25" s="31"/>
      <c r="R25" s="31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1"/>
      <c r="Q26" s="31"/>
      <c r="R26" s="31"/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1">
        <v>2103.1</v>
      </c>
      <c r="Q27" s="31"/>
      <c r="R27" s="31">
        <v>2103.1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1"/>
      <c r="Q28" s="31"/>
      <c r="R28" s="31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1"/>
      <c r="Q29" s="31"/>
      <c r="R29" s="31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2">
        <v>106.4</v>
      </c>
      <c r="Q30" s="33"/>
      <c r="R30" s="3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2">
        <v>121.3</v>
      </c>
      <c r="Q31" s="33"/>
      <c r="R31" s="33"/>
    </row>
    <row r="32" spans="1:18" ht="50.1" customHeight="1" x14ac:dyDescent="0.2">
      <c r="A32" s="6" t="s">
        <v>20</v>
      </c>
      <c r="O32" s="7">
        <v>12</v>
      </c>
      <c r="P32" s="34">
        <v>6</v>
      </c>
      <c r="Q32" s="33"/>
      <c r="R32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30">
        <f>P22+P26+P27+P28+P29</f>
        <v>362337.00000000006</v>
      </c>
      <c r="Q21" s="30">
        <f>Q22+Q26+Q27+Q28+Q29</f>
        <v>296619.7</v>
      </c>
      <c r="R21" s="30">
        <f>R22+R26+R27+R28+R29</f>
        <v>65717.3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30">
        <f>P23+P24+P25</f>
        <v>354636.10000000003</v>
      </c>
      <c r="Q22" s="30">
        <f>Q23+Q24+Q25</f>
        <v>296619.7</v>
      </c>
      <c r="R22" s="30">
        <f>R23+R24+R25</f>
        <v>58016.4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1">
        <v>16836.400000000001</v>
      </c>
      <c r="Q23" s="31">
        <v>11435</v>
      </c>
      <c r="R23" s="31">
        <v>5401.4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1">
        <v>337799.7</v>
      </c>
      <c r="Q24" s="31">
        <v>285184.7</v>
      </c>
      <c r="R24" s="31">
        <v>52615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1"/>
      <c r="Q25" s="31"/>
      <c r="R25" s="31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1"/>
      <c r="Q26" s="31"/>
      <c r="R26" s="31"/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1">
        <v>7700.9</v>
      </c>
      <c r="Q27" s="31"/>
      <c r="R27" s="31">
        <v>7700.9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1"/>
      <c r="Q28" s="31"/>
      <c r="R28" s="31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1"/>
      <c r="Q29" s="31"/>
      <c r="R29" s="31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2">
        <v>610.1</v>
      </c>
      <c r="Q30" s="33"/>
      <c r="R30" s="3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2">
        <v>574.79999999999995</v>
      </c>
      <c r="Q31" s="33"/>
      <c r="R31" s="33"/>
    </row>
    <row r="32" spans="1:18" ht="50.1" customHeight="1" x14ac:dyDescent="0.2">
      <c r="A32" s="6" t="s">
        <v>20</v>
      </c>
      <c r="O32" s="7">
        <v>12</v>
      </c>
      <c r="P32" s="34">
        <v>14</v>
      </c>
      <c r="Q32" s="33"/>
      <c r="R32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30">
        <f>P22+P26+P27+P28+P29</f>
        <v>980014.70000000007</v>
      </c>
      <c r="Q21" s="30">
        <f>Q22+Q26+Q27+Q28+Q29</f>
        <v>775208.3</v>
      </c>
      <c r="R21" s="30">
        <f>R22+R26+R27+R28+R29</f>
        <v>204806.40000000002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30">
        <f>P23+P24+P25</f>
        <v>939563.5</v>
      </c>
      <c r="Q22" s="30">
        <f>Q23+Q24+Q25</f>
        <v>775108.3</v>
      </c>
      <c r="R22" s="30">
        <f>R23+R24+R25</f>
        <v>164455.20000000001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1">
        <v>46553.1</v>
      </c>
      <c r="Q23" s="31">
        <v>27129.4</v>
      </c>
      <c r="R23" s="31">
        <v>19423.7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1">
        <v>893010.4</v>
      </c>
      <c r="Q24" s="31">
        <v>747978.9</v>
      </c>
      <c r="R24" s="31">
        <v>145031.5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1"/>
      <c r="Q25" s="31"/>
      <c r="R25" s="31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1">
        <v>163.4</v>
      </c>
      <c r="Q26" s="31">
        <v>100</v>
      </c>
      <c r="R26" s="31">
        <v>63.4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1">
        <v>40287.800000000003</v>
      </c>
      <c r="Q27" s="31"/>
      <c r="R27" s="31">
        <v>40287.800000000003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1"/>
      <c r="Q28" s="31"/>
      <c r="R28" s="31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1"/>
      <c r="Q29" s="31"/>
      <c r="R29" s="31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2">
        <v>1692.3</v>
      </c>
      <c r="Q30" s="33"/>
      <c r="R30" s="3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2">
        <v>4091</v>
      </c>
      <c r="Q31" s="33"/>
      <c r="R31" s="33"/>
    </row>
    <row r="32" spans="1:18" ht="50.1" customHeight="1" x14ac:dyDescent="0.2">
      <c r="A32" s="6" t="s">
        <v>20</v>
      </c>
      <c r="O32" s="7">
        <v>12</v>
      </c>
      <c r="P32" s="34">
        <v>19</v>
      </c>
      <c r="Q32" s="33"/>
      <c r="R32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8">
        <f>'м.р. Ставропольский'!P21+'г. Жигулевск'!P21</f>
        <v>2053463.7</v>
      </c>
      <c r="Q21" s="28">
        <f>'м.р. Ставропольский'!Q21+'г. Жигулевск'!Q21</f>
        <v>2053095</v>
      </c>
      <c r="R21" s="28">
        <f>'м.р. Ставропольский'!R21+'г. Жигулевск'!R21</f>
        <v>368.7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f>'м.р. Ставропольский'!P22+'г. Жигулевск'!P22</f>
        <v>1984914.7000000002</v>
      </c>
      <c r="Q22" s="28">
        <f>'м.р. Ставропольский'!Q22+'г. Жигулевск'!Q22</f>
        <v>1984914.7000000002</v>
      </c>
      <c r="R22" s="28">
        <f>'м.р. Ставропольский'!R22+'г. Жигулевск'!R22</f>
        <v>0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f>'м.р. Ставропольский'!P23+'г. Жигулевск'!P23</f>
        <v>102416.1</v>
      </c>
      <c r="Q23" s="27">
        <f>'м.р. Ставропольский'!Q23+'г. Жигулевск'!Q23</f>
        <v>102416.1</v>
      </c>
      <c r="R23" s="27">
        <f>'м.р. Ставропольский'!R23+'г. Жигулевск'!R23</f>
        <v>0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f>'м.р. Ставропольский'!P24+'г. Жигулевск'!P24</f>
        <v>1882498.6</v>
      </c>
      <c r="Q24" s="27">
        <f>'м.р. Ставропольский'!Q24+'г. Жигулевск'!Q24</f>
        <v>1882498.6</v>
      </c>
      <c r="R24" s="27">
        <f>'м.р. Ставропольский'!R24+'г. Жигулевск'!R24</f>
        <v>0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>
        <f>'м.р. Ставропольский'!P25+'г. Жигулевск'!P25</f>
        <v>0</v>
      </c>
      <c r="Q25" s="27">
        <f>'м.р. Ставропольский'!Q25+'г. Жигулевск'!Q25</f>
        <v>0</v>
      </c>
      <c r="R25" s="27">
        <f>'м.р. Ставропольский'!R25+'г. Жигулевск'!R25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f>'м.р. Ставропольский'!P26+'г. Жигулевск'!P26</f>
        <v>1783.5</v>
      </c>
      <c r="Q26" s="27">
        <f>'м.р. Ставропольский'!Q26+'г. Жигулевск'!Q26</f>
        <v>1783.5</v>
      </c>
      <c r="R26" s="27">
        <f>'м.р. Ставропольский'!R26+'г. Жигулевск'!R26</f>
        <v>0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f>'м.р. Ставропольский'!P27+'г. Жигулевск'!P27</f>
        <v>65520.3</v>
      </c>
      <c r="Q27" s="27">
        <f>'м.р. Ставропольский'!Q27+'г. Жигулевск'!Q27</f>
        <v>65475.3</v>
      </c>
      <c r="R27" s="27">
        <f>'м.р. Ставропольский'!R27+'г. Жигулевск'!R27</f>
        <v>45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f>'м.р. Ставропольский'!P28+'г. Жигулевск'!P28</f>
        <v>1245.2</v>
      </c>
      <c r="Q28" s="27">
        <f>'м.р. Ставропольский'!Q28+'г. Жигулевск'!Q28</f>
        <v>921.5</v>
      </c>
      <c r="R28" s="27">
        <f>'м.р. Ставропольский'!R28+'г. Жигулевск'!R28</f>
        <v>323.7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7">
        <f>'м.р. Ставропольский'!P29+'г. Жигулевск'!P29</f>
        <v>0</v>
      </c>
      <c r="Q29" s="27">
        <f>'м.р. Ставропольский'!Q29+'г. Жигулевск'!Q29</f>
        <v>0</v>
      </c>
      <c r="R29" s="27">
        <f>'м.р. Ставропольский'!R29+'г. Жигулевск'!R29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f>'м.р. Ставропольский'!P30+'г. Жигулевск'!P30</f>
        <v>10511.4</v>
      </c>
      <c r="Q30" s="29"/>
      <c r="R30" s="29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f>'м.р. Ставропольский'!P31+'г. Жигулевск'!P31</f>
        <v>12986</v>
      </c>
      <c r="Q31" s="29"/>
      <c r="R31" s="29"/>
    </row>
    <row r="32" spans="1:18" ht="50.1" customHeight="1" x14ac:dyDescent="0.25">
      <c r="A32" s="6" t="s">
        <v>20</v>
      </c>
      <c r="O32" s="7">
        <v>12</v>
      </c>
      <c r="P32" s="27">
        <f>'м.р. Ставропольский'!P32+'г. Жигулевск'!P32</f>
        <v>36</v>
      </c>
      <c r="Q32" s="29"/>
      <c r="R32" s="29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showGridLines="0" topLeftCell="A17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26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6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26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26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6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1069786.8999999999</v>
      </c>
      <c r="Q21" s="24">
        <f t="shared" ref="Q21:R21" si="0">Q22+Q26+Q27+Q28+Q29</f>
        <v>1069741.8999999999</v>
      </c>
      <c r="R21" s="24">
        <f t="shared" si="0"/>
        <v>45</v>
      </c>
      <c r="T21" s="21"/>
      <c r="U21" s="21"/>
      <c r="V21" s="21"/>
      <c r="X21" s="21"/>
      <c r="Y21" s="21"/>
      <c r="Z21" s="21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1036687.8</v>
      </c>
      <c r="Q22" s="24">
        <f t="shared" ref="Q22:R22" si="1">Q23+Q24+Q25</f>
        <v>1036687.8</v>
      </c>
      <c r="R22" s="24">
        <f t="shared" si="1"/>
        <v>0</v>
      </c>
      <c r="T22" s="21"/>
      <c r="U22" s="21"/>
      <c r="V22" s="21"/>
      <c r="X22" s="21"/>
      <c r="Y22" s="21"/>
      <c r="Z22" s="21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58279.5</v>
      </c>
      <c r="Q23" s="25">
        <v>58279.5</v>
      </c>
      <c r="R23" s="25">
        <v>0</v>
      </c>
      <c r="T23" s="21"/>
      <c r="U23" s="21"/>
      <c r="V23" s="21"/>
      <c r="X23" s="21"/>
      <c r="Y23" s="21"/>
      <c r="Z23" s="21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978408.3</v>
      </c>
      <c r="Q24" s="25">
        <v>978408.3</v>
      </c>
      <c r="R24" s="25">
        <v>0</v>
      </c>
      <c r="T24" s="21"/>
      <c r="U24" s="21"/>
      <c r="V24" s="21"/>
      <c r="X24" s="21"/>
      <c r="Y24" s="21"/>
      <c r="Z24" s="21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  <c r="T25" s="21"/>
      <c r="U25" s="21"/>
      <c r="V25" s="21"/>
      <c r="X25" s="21"/>
      <c r="Y25" s="21"/>
      <c r="Z25" s="21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1392</v>
      </c>
      <c r="Q26" s="25">
        <v>1392</v>
      </c>
      <c r="R26" s="25">
        <v>0</v>
      </c>
      <c r="T26" s="21"/>
      <c r="U26" s="21"/>
      <c r="V26" s="21"/>
      <c r="X26" s="21"/>
      <c r="Y26" s="21"/>
      <c r="Z26" s="21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30846.400000000001</v>
      </c>
      <c r="Q27" s="25">
        <v>30801.4</v>
      </c>
      <c r="R27" s="25">
        <v>45</v>
      </c>
      <c r="T27" s="21"/>
      <c r="U27" s="21"/>
      <c r="V27" s="21"/>
      <c r="X27" s="21"/>
      <c r="Y27" s="21"/>
      <c r="Z27" s="21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860.7</v>
      </c>
      <c r="Q28" s="25">
        <v>860.7</v>
      </c>
      <c r="R28" s="25">
        <v>0</v>
      </c>
      <c r="T28" s="21"/>
      <c r="U28" s="21"/>
      <c r="V28" s="21"/>
      <c r="X28" s="21"/>
      <c r="Y28" s="21"/>
      <c r="Z28" s="21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  <c r="T29" s="21"/>
      <c r="U29" s="21"/>
      <c r="V29" s="21"/>
      <c r="X29" s="21"/>
      <c r="Y29" s="21"/>
      <c r="Z29" s="21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3558.4</v>
      </c>
      <c r="Q30" s="23"/>
      <c r="R30" s="23"/>
      <c r="T30" s="21"/>
      <c r="U30" s="21"/>
      <c r="V30" s="21"/>
      <c r="X30" s="21"/>
      <c r="Y30" s="21"/>
      <c r="Z30" s="21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5095.5</v>
      </c>
      <c r="Q31" s="23"/>
      <c r="R31" s="23"/>
      <c r="T31" s="21"/>
      <c r="U31" s="21"/>
      <c r="V31" s="21"/>
      <c r="X31" s="21"/>
      <c r="Y31" s="21"/>
      <c r="Z31" s="21"/>
    </row>
    <row r="32" spans="1:26" ht="50.1" customHeight="1" x14ac:dyDescent="0.2">
      <c r="A32" s="6" t="s">
        <v>20</v>
      </c>
      <c r="O32" s="7">
        <v>12</v>
      </c>
      <c r="P32" s="22">
        <v>24</v>
      </c>
      <c r="Q32" s="23"/>
      <c r="R32" s="23"/>
      <c r="T32" s="21"/>
      <c r="U32" s="21"/>
      <c r="V32" s="21"/>
      <c r="X32" s="21"/>
      <c r="Y32" s="21"/>
      <c r="Z32" s="2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U38" sqref="U38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889067.8</v>
      </c>
      <c r="Q21" s="24">
        <f t="shared" ref="Q21:R21" si="0">Q22+Q26+Q27+Q28+Q29</f>
        <v>803273.3</v>
      </c>
      <c r="R21" s="24">
        <f t="shared" si="0"/>
        <v>85794.500000000029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854352.50000000012</v>
      </c>
      <c r="Q22" s="24">
        <f t="shared" ref="Q22:R22" si="1">Q23+Q24+Q25</f>
        <v>774220.3</v>
      </c>
      <c r="R22" s="24">
        <f t="shared" si="1"/>
        <v>80132.200000000012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v>47972.9</v>
      </c>
      <c r="Q23" s="27">
        <v>23356.000000000004</v>
      </c>
      <c r="R23" s="27">
        <v>24616.9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v>806379.60000000009</v>
      </c>
      <c r="Q24" s="27">
        <v>750864.3</v>
      </c>
      <c r="R24" s="27">
        <v>55515.3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/>
      <c r="Q25" s="27"/>
      <c r="R25" s="27"/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v>679.1</v>
      </c>
      <c r="Q26" s="27">
        <v>0</v>
      </c>
      <c r="R26" s="27">
        <v>679.1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v>33957.100000000006</v>
      </c>
      <c r="Q27" s="27">
        <v>29053.000000000004</v>
      </c>
      <c r="R27" s="27">
        <v>4904.1000000000004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v>79.099999999999994</v>
      </c>
      <c r="Q28" s="27"/>
      <c r="R28" s="27">
        <v>79.099999999999994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3334.6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4521.8999999999996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10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3">
    <dataValidation showInputMessage="1" showErrorMessage="1" errorTitle="Ошибка ввода" error="Попытка ввести: данные отличные от числовых; отрицательное число; более одного знака после запятой" sqref="P23:R28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2 P29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O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983676.8</v>
      </c>
      <c r="Q21" s="24">
        <f t="shared" ref="Q21:R21" si="0">Q22+Q26+Q27+Q28+Q29</f>
        <v>983353.10000000009</v>
      </c>
      <c r="R21" s="24">
        <f t="shared" si="0"/>
        <v>323.7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948226.9</v>
      </c>
      <c r="Q22" s="24">
        <f t="shared" ref="Q22:R22" si="1">Q23+Q24+Q25</f>
        <v>948226.9</v>
      </c>
      <c r="R22" s="24">
        <f t="shared" si="1"/>
        <v>0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44136.6</v>
      </c>
      <c r="Q23" s="25">
        <v>44136.6</v>
      </c>
      <c r="R23" s="25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904090.3</v>
      </c>
      <c r="Q24" s="25">
        <v>904090.3</v>
      </c>
      <c r="R24" s="25">
        <v>0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391.5</v>
      </c>
      <c r="Q26" s="25">
        <v>391.5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34673.9</v>
      </c>
      <c r="Q27" s="25">
        <v>34673.9</v>
      </c>
      <c r="R27" s="25">
        <v>0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384.5</v>
      </c>
      <c r="Q28" s="25">
        <v>60.8</v>
      </c>
      <c r="R28" s="25">
        <v>323.7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6953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7890.5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12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10">
        <f>'м.р. Алексеевский'!P21+'м.р. Борский'!P21+'м.р. Нефтегорский'!P21</f>
        <v>1041370.6</v>
      </c>
      <c r="Q21" s="10">
        <f>'м.р. Алексеевский'!Q21+'м.р. Борский'!Q21+'м.р. Нефтегорский'!Q21</f>
        <v>890339.59999999986</v>
      </c>
      <c r="R21" s="10">
        <f>'м.р. Алексеевский'!R21+'м.р. Борский'!R21+'м.р. Нефтегорский'!R21</f>
        <v>151031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0">
        <f>'м.р. Алексеевский'!P22+'м.р. Борский'!P22+'м.р. Нефтегорский'!P22</f>
        <v>1014241.7</v>
      </c>
      <c r="Q22" s="10">
        <f>'м.р. Алексеевский'!Q22+'м.р. Борский'!Q22+'м.р. Нефтегорский'!Q22</f>
        <v>890209.09999999986</v>
      </c>
      <c r="R22" s="10">
        <f>'м.р. Алексеевский'!R22+'м.р. Борский'!R22+'м.р. Нефтегорский'!R22</f>
        <v>124032.6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0">
        <f>'м.р. Алексеевский'!P23+'м.р. Борский'!P23+'м.р. Нефтегорский'!P23</f>
        <v>45566.600000000006</v>
      </c>
      <c r="Q23" s="10">
        <f>'м.р. Алексеевский'!Q23+'м.р. Борский'!Q23+'м.р. Нефтегорский'!Q23</f>
        <v>28238.3</v>
      </c>
      <c r="R23" s="10">
        <f>'м.р. Алексеевский'!R23+'м.р. Борский'!R23+'м.р. Нефтегорский'!R23</f>
        <v>17328.300000000003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0">
        <f>'м.р. Алексеевский'!P24+'м.р. Борский'!P24+'м.р. Нефтегорский'!P24</f>
        <v>968675.10000000009</v>
      </c>
      <c r="Q24" s="10">
        <f>'м.р. Алексеевский'!Q24+'м.р. Борский'!Q24+'м.р. Нефтегорский'!Q24</f>
        <v>861970.79999999993</v>
      </c>
      <c r="R24" s="10">
        <f>'м.р. Алексеевский'!R24+'м.р. Борский'!R24+'м.р. Нефтегорский'!R24</f>
        <v>106704.3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0">
        <f>'м.р. Алексеевский'!P25+'м.р. Борский'!P25+'м.р. Нефтегорский'!P25</f>
        <v>0</v>
      </c>
      <c r="Q25" s="10">
        <f>'м.р. Алексеевский'!Q25+'м.р. Борский'!Q25+'м.р. Нефтегорский'!Q25</f>
        <v>0</v>
      </c>
      <c r="R25" s="10">
        <f>'м.р. Алексеевский'!R25+'м.р. Борский'!R25+'м.р. Нефтегорский'!R25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0">
        <f>'м.р. Алексеевский'!P26+'м.р. Борский'!P26+'м.р. Нефтегорский'!P26</f>
        <v>200.5</v>
      </c>
      <c r="Q26" s="10">
        <f>'м.р. Алексеевский'!Q26+'м.р. Борский'!Q26+'м.р. Нефтегорский'!Q26</f>
        <v>0</v>
      </c>
      <c r="R26" s="10">
        <f>'м.р. Алексеевский'!R26+'м.р. Борский'!R26+'м.р. Нефтегорский'!R26</f>
        <v>200.5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0">
        <f>'м.р. Алексеевский'!P27+'м.р. Борский'!P27+'м.р. Нефтегорский'!P27</f>
        <v>26849.1</v>
      </c>
      <c r="Q27" s="10">
        <f>'м.р. Алексеевский'!Q27+'м.р. Борский'!Q27+'м.р. Нефтегорский'!Q27</f>
        <v>130.5</v>
      </c>
      <c r="R27" s="10">
        <f>'м.р. Алексеевский'!R27+'м.р. Борский'!R27+'м.р. Нефтегорский'!R27</f>
        <v>26718.6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0">
        <f>'м.р. Алексеевский'!P28+'м.р. Борский'!P28+'м.р. Нефтегорский'!P28</f>
        <v>79.3</v>
      </c>
      <c r="Q28" s="10">
        <f>'м.р. Алексеевский'!Q28+'м.р. Борский'!Q28+'м.р. Нефтегорский'!Q28</f>
        <v>0</v>
      </c>
      <c r="R28" s="10">
        <f>'м.р. Алексеевский'!R28+'м.р. Борский'!R28+'м.р. Нефтегорский'!R28</f>
        <v>79.3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0">
        <f>'м.р. Алексеевский'!P29+'м.р. Борский'!P29+'м.р. Нефтегорский'!P29</f>
        <v>0</v>
      </c>
      <c r="Q29" s="10">
        <f>'м.р. Алексеевский'!Q29+'м.р. Борский'!Q29+'м.р. Нефтегорский'!Q29</f>
        <v>0</v>
      </c>
      <c r="R29" s="10">
        <f>'м.р. Алексеевский'!R29+'м.р. Борский'!R29+'м.р. Нефтегорский'!R29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0">
        <f>'м.р. Алексеевский'!P30+'м.р. Борский'!P30+'м.р. Нефтегорский'!P30</f>
        <v>2.2000000000000002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0">
        <f>'м.р. Алексеевский'!P31+'м.р. Борский'!P31+'м.р. Нефтегорский'!P31</f>
        <v>26.1</v>
      </c>
    </row>
    <row r="32" spans="1:18" ht="50.1" customHeight="1" x14ac:dyDescent="0.25">
      <c r="A32" s="6" t="s">
        <v>20</v>
      </c>
      <c r="O32" s="7">
        <v>12</v>
      </c>
      <c r="P32" s="10">
        <f>'м.р. Алексеевский'!P32+'м.р. Борский'!P32+'м.р. Нефтегорский'!P32</f>
        <v>21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195778.3</v>
      </c>
      <c r="Q21" s="24">
        <f t="shared" ref="Q21:R21" si="0">Q22+Q26+Q27+Q28+Q29</f>
        <v>163896.79999999999</v>
      </c>
      <c r="R21" s="24">
        <f t="shared" si="0"/>
        <v>31881.5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192775</v>
      </c>
      <c r="Q22" s="24">
        <f t="shared" ref="Q22:R22" si="1">Q23+Q24+Q25</f>
        <v>163896.79999999999</v>
      </c>
      <c r="R22" s="24">
        <f t="shared" si="1"/>
        <v>28878.2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8078.7</v>
      </c>
      <c r="Q23" s="25">
        <v>5733.9</v>
      </c>
      <c r="R23" s="25">
        <v>2344.8000000000002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184696.3</v>
      </c>
      <c r="Q24" s="25">
        <v>158162.9</v>
      </c>
      <c r="R24" s="25">
        <v>26533.4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99</v>
      </c>
      <c r="Q26" s="25">
        <v>0</v>
      </c>
      <c r="R26" s="25">
        <v>99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2858</v>
      </c>
      <c r="Q27" s="25">
        <v>0</v>
      </c>
      <c r="R27" s="25">
        <v>2858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46.3</v>
      </c>
      <c r="Q28" s="25">
        <v>0</v>
      </c>
      <c r="R28" s="25">
        <v>46.3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0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0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6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385126.10000000003</v>
      </c>
      <c r="Q21" s="24">
        <f t="shared" ref="Q21:R21" si="0">Q22+Q26+Q27+Q28+Q29</f>
        <v>328770.09999999998</v>
      </c>
      <c r="R21" s="24">
        <f t="shared" si="0"/>
        <v>56355.999999999993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377190.40000000002</v>
      </c>
      <c r="Q22" s="24">
        <f t="shared" ref="Q22:R22" si="1">Q23+Q24+Q25</f>
        <v>328639.59999999998</v>
      </c>
      <c r="R22" s="24">
        <f t="shared" si="1"/>
        <v>48550.799999999996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16464.900000000001</v>
      </c>
      <c r="Q23" s="25">
        <v>10512.8</v>
      </c>
      <c r="R23" s="25">
        <v>5952.1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360725.5</v>
      </c>
      <c r="Q24" s="25">
        <v>318126.8</v>
      </c>
      <c r="R24" s="25">
        <v>42598.7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>
        <v>0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7924.5</v>
      </c>
      <c r="Q27" s="25">
        <v>130.5</v>
      </c>
      <c r="R27" s="25">
        <v>7794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11.2</v>
      </c>
      <c r="Q28" s="25">
        <v>0</v>
      </c>
      <c r="R28" s="25">
        <v>11.2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0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0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7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29" sqref="V29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460466.19999999995</v>
      </c>
      <c r="Q21" s="24">
        <f t="shared" ref="Q21:R21" si="0">Q22+Q26+Q27+Q28+Q29</f>
        <v>397672.69999999995</v>
      </c>
      <c r="R21" s="24">
        <f t="shared" si="0"/>
        <v>62793.5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444276.3</v>
      </c>
      <c r="Q22" s="24">
        <f t="shared" ref="Q22:R22" si="1">Q23+Q24+Q25</f>
        <v>397672.69999999995</v>
      </c>
      <c r="R22" s="24">
        <f t="shared" si="1"/>
        <v>46603.6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21023</v>
      </c>
      <c r="Q23" s="25">
        <v>11991.6</v>
      </c>
      <c r="R23" s="25">
        <v>9031.4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423253.3</v>
      </c>
      <c r="Q24" s="25">
        <v>385681.1</v>
      </c>
      <c r="R24" s="25">
        <v>37572.199999999997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101.5</v>
      </c>
      <c r="Q26" s="25">
        <v>0</v>
      </c>
      <c r="R26" s="25">
        <v>101.5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16066.6</v>
      </c>
      <c r="Q27" s="25">
        <v>0</v>
      </c>
      <c r="R27" s="25">
        <v>16066.6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21.8</v>
      </c>
      <c r="Q28" s="25">
        <v>0</v>
      </c>
      <c r="R28" s="25">
        <v>21.8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2.2000000000000002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26.1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8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U28" sqref="U28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8">
        <f>'м.р. Безенчукский'!P21+'м.р. Красноармейский'!P21+'м.р. Пестравский'!P21+'м.р.  Приволжский'!P21+'м.р. Хворостянский'!P21+'г. Чапаевск'!P21</f>
        <v>2958097.7</v>
      </c>
      <c r="Q21" s="28">
        <f>'м.р. Безенчукский'!Q21+'м.р. Красноармейский'!Q21+'м.р. Пестравский'!Q21+'м.р.  Приволжский'!Q21+'м.р. Хворостянский'!Q21+'г. Чапаевск'!Q21</f>
        <v>2444063.4000000004</v>
      </c>
      <c r="R21" s="28">
        <f>'м.р. Безенчукский'!R21+'м.р. Красноармейский'!R21+'м.р. Пестравский'!R21+'м.р.  Приволжский'!R21+'м.р. Хворостянский'!R21+'г. Чапаевск'!R21</f>
        <v>514034.29999999993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f>'м.р. Безенчукский'!P22+'м.р. Красноармейский'!P22+'м.р. Пестравский'!P22+'м.р.  Приволжский'!P22+'м.р. Хворостянский'!P22+'г. Чапаевск'!P22</f>
        <v>2891609.8000000003</v>
      </c>
      <c r="Q22" s="28">
        <f>'м.р. Безенчукский'!Q22+'м.р. Красноармейский'!Q22+'м.р. Пестравский'!Q22+'м.р.  Приволжский'!Q22+'м.р. Хворостянский'!Q22+'г. Чапаевск'!Q22</f>
        <v>2442822.7999999998</v>
      </c>
      <c r="R22" s="28">
        <f>'м.р. Безенчукский'!R22+'м.р. Красноармейский'!R22+'м.р. Пестравский'!R22+'м.р.  Приволжский'!R22+'м.р. Хворостянский'!R22+'г. Чапаевск'!R22</f>
        <v>448787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f>'м.р. Безенчукский'!P23+'м.р. Красноармейский'!P23+'м.р. Пестравский'!P23+'м.р.  Приволжский'!P23+'м.р. Хворостянский'!P23+'г. Чапаевск'!P23</f>
        <v>131769.20000000001</v>
      </c>
      <c r="Q23" s="27">
        <f>'м.р. Безенчукский'!Q23+'м.р. Красноармейский'!Q23+'м.р. Пестравский'!Q23+'м.р.  Приволжский'!Q23+'м.р. Хворостянский'!Q23+'г. Чапаевск'!Q23</f>
        <v>80724.600000000006</v>
      </c>
      <c r="R23" s="27">
        <f>'м.р. Безенчукский'!R23+'м.р. Красноармейский'!R23+'м.р. Пестравский'!R23+'м.р.  Приволжский'!R23+'м.р. Хворостянский'!R23+'г. Чапаевск'!R23</f>
        <v>51044.600000000006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f>'м.р. Безенчукский'!P24+'м.р. Красноармейский'!P24+'м.р. Пестравский'!P24+'м.р.  Приволжский'!P24+'м.р. Хворостянский'!P24+'г. Чапаевск'!P24</f>
        <v>2759840.5999999996</v>
      </c>
      <c r="Q24" s="27">
        <f>'м.р. Безенчукский'!Q24+'м.р. Красноармейский'!Q24+'м.р. Пестравский'!Q24+'м.р.  Приволжский'!Q24+'м.р. Хворостянский'!Q24+'г. Чапаевск'!Q24</f>
        <v>2362098.2000000002</v>
      </c>
      <c r="R24" s="27">
        <f>'м.р. Безенчукский'!R24+'м.р. Красноармейский'!R24+'м.р. Пестравский'!R24+'м.р.  Приволжский'!R24+'м.р. Хворостянский'!R24+'г. Чапаевск'!R24</f>
        <v>397742.4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>
        <f>'м.р. Безенчукский'!P25+'м.р. Красноармейский'!P25+'м.р. Пестравский'!P25+'м.р.  Приволжский'!P25+'м.р. Хворостянский'!P25+'г. Чапаевск'!P25</f>
        <v>0</v>
      </c>
      <c r="Q25" s="27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27">
        <f>'м.р. Безенчукский'!R25+'м.р. Красноармейский'!R25+'м.р. Пестравский'!R25+'м.р.  Приволжский'!R25+'м.р. Хворостянский'!R25+'г. Чапаевск'!R25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f>'м.р. Безенчукский'!P26+'м.р. Красноармейский'!P26+'м.р. Пестравский'!P26+'м.р.  Приволжский'!P26+'м.р. Хворостянский'!P26+'г. Чапаевск'!P26</f>
        <v>1338.7</v>
      </c>
      <c r="Q26" s="27">
        <f>'м.р. Безенчукский'!Q26+'м.р. Красноармейский'!Q26+'м.р. Пестравский'!Q26+'м.р.  Приволжский'!Q26+'м.р. Хворостянский'!Q26+'г. Чапаевск'!Q26</f>
        <v>734.09999999999991</v>
      </c>
      <c r="R26" s="27">
        <f>'м.р. Безенчукский'!R26+'м.р. Красноармейский'!R26+'м.р. Пестравский'!R26+'м.р.  Приволжский'!R26+'м.р. Хворостянский'!R26+'г. Чапаевск'!R26</f>
        <v>604.59999999999991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f>'м.р. Безенчукский'!P27+'м.р. Красноармейский'!P27+'м.р. Пестравский'!P27+'м.р.  Приволжский'!P27+'м.р. Хворостянский'!P27+'г. Чапаевск'!P27</f>
        <v>65149.2</v>
      </c>
      <c r="Q27" s="27">
        <f>'м.р. Безенчукский'!Q27+'м.р. Красноармейский'!Q27+'м.р. Пестравский'!Q27+'м.р.  Приволжский'!Q27+'м.р. Хворостянский'!Q27+'г. Чапаевск'!Q27</f>
        <v>506.5</v>
      </c>
      <c r="R27" s="27">
        <f>'м.р. Безенчукский'!R27+'м.р. Красноармейский'!R27+'м.р. Пестравский'!R27+'м.р.  Приволжский'!R27+'м.р. Хворостянский'!R27+'г. Чапаевск'!R27</f>
        <v>64642.7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f>'м.р. Безенчукский'!P28+'м.р. Красноармейский'!P28+'м.р. Пестравский'!P28+'м.р.  Приволжский'!P28+'м.р. Хворостянский'!P28+'г. Чапаевск'!P28</f>
        <v>0</v>
      </c>
      <c r="Q28" s="27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27">
        <f>'м.р. Безенчукский'!R28+'м.р. Красноармейский'!R28+'м.р. Пестравский'!R28+'м.р.  Приволжский'!R28+'м.р. Хворостянский'!R28+'г. Чапаевск'!R28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7">
        <f>'м.р. Безенчукский'!P29+'м.р. Красноармейский'!P29+'м.р. Пестравский'!P29+'м.р.  Приволжский'!P29+'м.р. Хворостянский'!P29+'г. Чапаевск'!P29</f>
        <v>0</v>
      </c>
      <c r="Q29" s="27">
        <f>'м.р. Безенчукский'!Q29+'м.р. Красноармейский'!Q29+'м.р. Пестравский'!Q29+'м.р.  Приволжский'!Q29+'м.р. Хворостянский'!Q29+'г. Чапаевск'!Q29</f>
        <v>0</v>
      </c>
      <c r="R29" s="27">
        <f>'м.р. Безенчукский'!R29+'м.р. Красноармейский'!R29+'м.р. Пестравский'!R29+'м.р.  Приволжский'!R29+'м.р. Хворостянский'!R29+'г. Чапаевск'!R29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f>'м.р. Безенчукский'!P30+'м.р. Красноармейский'!P30+'м.р. Пестравский'!P30+'м.р.  Приволжский'!P30+'м.р. Хворостянский'!P30+'г. Чапаевск'!P30</f>
        <v>1649.8999999999999</v>
      </c>
      <c r="Q30" s="29"/>
      <c r="R30" s="29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f>'м.р. Безенчукский'!P31+'м.р. Красноармейский'!P31+'м.р. Пестравский'!P31+'м.р.  Приволжский'!P31+'м.р. Хворостянский'!P31+'г. Чапаевск'!P31</f>
        <v>3337.2</v>
      </c>
      <c r="Q31" s="29"/>
      <c r="R31" s="29"/>
    </row>
    <row r="32" spans="1:18" ht="50.1" customHeight="1" x14ac:dyDescent="0.25">
      <c r="A32" s="6" t="s">
        <v>20</v>
      </c>
      <c r="O32" s="7">
        <v>12</v>
      </c>
      <c r="P32" s="27">
        <f>'м.р. Безенчукский'!P32+'м.р. Красноармейский'!P32+'м.р. Пестравский'!P32+'м.р.  Приволжский'!P32+'м.р. Хворостянский'!P32+'г. Чапаевск'!P32</f>
        <v>73</v>
      </c>
      <c r="Q32" s="29"/>
      <c r="R32" s="29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30" sqref="V30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613529.30000000005</v>
      </c>
      <c r="Q21" s="24">
        <f>Q22+Q26+Q27+Q28+Q29</f>
        <v>532880.9</v>
      </c>
      <c r="R21" s="24">
        <f>R22+R26+R27+R28+R29</f>
        <v>80648.399999999994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592346.80000000005</v>
      </c>
      <c r="Q22" s="24">
        <f>Q23+Q24+Q25</f>
        <v>532880.9</v>
      </c>
      <c r="R22" s="24">
        <f>R23+R24+R25</f>
        <v>59465.899999999994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28327.3</v>
      </c>
      <c r="Q23" s="25">
        <v>17360.5</v>
      </c>
      <c r="R23" s="25">
        <v>10966.8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564019.5</v>
      </c>
      <c r="Q24" s="25">
        <v>515520.4</v>
      </c>
      <c r="R24" s="25">
        <v>48499.1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/>
      <c r="Q25" s="25"/>
      <c r="R25" s="25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221.7</v>
      </c>
      <c r="Q26" s="25"/>
      <c r="R26" s="25">
        <v>221.7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20960.8</v>
      </c>
      <c r="Q27" s="25"/>
      <c r="R27" s="25">
        <v>20960.8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/>
      <c r="Q28" s="25"/>
      <c r="R28" s="25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5">
        <v>137.80000000000001</v>
      </c>
      <c r="Q30" s="23"/>
      <c r="R30" s="23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5">
        <v>10.4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16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321386.10000000003</v>
      </c>
      <c r="Q21" s="24">
        <f>Q22+Q26+Q27+Q28+Q29</f>
        <v>281914.80000000005</v>
      </c>
      <c r="R21" s="24">
        <f>R22+R26+R27+R28+R29</f>
        <v>39471.300000000003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316001.7</v>
      </c>
      <c r="Q22" s="24">
        <f>Q23+Q24+Q25</f>
        <v>281914.80000000005</v>
      </c>
      <c r="R22" s="24">
        <f>R23+R24+R25</f>
        <v>34086.9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f>Q23+R23</f>
        <v>15041.5</v>
      </c>
      <c r="Q23" s="25">
        <v>10386.4</v>
      </c>
      <c r="R23" s="25">
        <v>4655.1000000000004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f>Q24+R24</f>
        <v>300960.2</v>
      </c>
      <c r="Q24" s="25">
        <v>271528.40000000002</v>
      </c>
      <c r="R24" s="25">
        <v>29431.8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/>
      <c r="Q25" s="25"/>
      <c r="R25" s="25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/>
      <c r="Q26" s="25"/>
      <c r="R26" s="25"/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5384.4</v>
      </c>
      <c r="Q27" s="25">
        <v>0</v>
      </c>
      <c r="R27" s="25">
        <v>5384.4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/>
      <c r="Q28" s="25"/>
      <c r="R28" s="25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797.3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1192.0999999999999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11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264052.19999999995</v>
      </c>
      <c r="Q21" s="24">
        <f>Q22+Q26+Q27+Q28+Q29</f>
        <v>226593.09999999998</v>
      </c>
      <c r="R21" s="24">
        <f>R22+R26+R27+R28+R29</f>
        <v>37459.1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260638.99999999994</v>
      </c>
      <c r="Q22" s="24">
        <f>Q23+Q24+Q25</f>
        <v>226210.89999999997</v>
      </c>
      <c r="R22" s="24">
        <f>R23+R24+R25</f>
        <v>34428.1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13807.300000000001</v>
      </c>
      <c r="Q23" s="25">
        <v>9540.9</v>
      </c>
      <c r="R23" s="25">
        <v>4266.3999999999996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246831.69999999995</v>
      </c>
      <c r="Q24" s="25">
        <v>216669.99999999997</v>
      </c>
      <c r="R24" s="25">
        <v>30161.7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/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/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3413.2</v>
      </c>
      <c r="Q27" s="25">
        <v>382.2</v>
      </c>
      <c r="R27" s="25">
        <v>3031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/>
      <c r="Q28" s="25"/>
      <c r="R28" s="25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41.1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149.5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9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452783.59999999986</v>
      </c>
      <c r="Q21" s="24">
        <f>Q22+Q26+Q27+Q28+Q29</f>
        <v>390124.9</v>
      </c>
      <c r="R21" s="24">
        <f>R22+R26+R27+R28+R29</f>
        <v>62658.7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446399.99999999988</v>
      </c>
      <c r="Q22" s="24">
        <f>Q23+Q24+Q25</f>
        <v>390124.9</v>
      </c>
      <c r="R22" s="24">
        <f>R23+R24+R25</f>
        <v>56275.1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16544.7</v>
      </c>
      <c r="Q23" s="25">
        <v>11397</v>
      </c>
      <c r="R23" s="25">
        <v>5147.6999999999989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429855.29999999987</v>
      </c>
      <c r="Q24" s="25">
        <v>378727.9</v>
      </c>
      <c r="R24" s="25">
        <v>51127.4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109</v>
      </c>
      <c r="Q26" s="25">
        <v>0</v>
      </c>
      <c r="R26" s="25">
        <v>109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6274.6000000000013</v>
      </c>
      <c r="Q27" s="25">
        <v>0</v>
      </c>
      <c r="R27" s="25">
        <v>6274.6000000000013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7.8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196.9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12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522300.9</v>
      </c>
      <c r="Q21" s="24">
        <f t="shared" ref="Q21:R21" si="0">Q22+Q26+Q27+Q28+Q29</f>
        <v>474696.30000000005</v>
      </c>
      <c r="R21" s="24">
        <f t="shared" si="0"/>
        <v>47604.600000000006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508122.10000000003</v>
      </c>
      <c r="Q22" s="24">
        <f t="shared" ref="Q22:R22" si="1">Q23+Q24+Q25</f>
        <v>461545.4</v>
      </c>
      <c r="R22" s="24">
        <f t="shared" si="1"/>
        <v>46576.700000000012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v>25051.7</v>
      </c>
      <c r="Q23" s="27">
        <v>16267.8</v>
      </c>
      <c r="R23" s="27">
        <v>8783.9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v>483070.4</v>
      </c>
      <c r="Q24" s="27">
        <v>445277.60000000003</v>
      </c>
      <c r="R24" s="27">
        <v>37792.80000000001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/>
      <c r="Q25" s="27"/>
      <c r="R25" s="27"/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v>111.6</v>
      </c>
      <c r="Q26" s="27">
        <v>0</v>
      </c>
      <c r="R26" s="27">
        <v>111.6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v>14023.000000000002</v>
      </c>
      <c r="Q27" s="27">
        <v>13150.900000000001</v>
      </c>
      <c r="R27" s="27">
        <v>872.09999999999991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v>44.2</v>
      </c>
      <c r="Q28" s="27"/>
      <c r="R28" s="27">
        <v>44.2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6">
        <v>1015.0999999999998</v>
      </c>
      <c r="Q30" s="23"/>
      <c r="R30" s="23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6">
        <v>2122.3000000000002</v>
      </c>
      <c r="Q31" s="23"/>
      <c r="R31" s="23"/>
    </row>
    <row r="32" spans="1:18" ht="50.1" customHeight="1" x14ac:dyDescent="0.25">
      <c r="A32" s="6" t="s">
        <v>20</v>
      </c>
      <c r="O32" s="7">
        <v>12</v>
      </c>
      <c r="P32" s="16">
        <v>19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3">
    <dataValidation showInputMessage="1" showErrorMessage="1" errorTitle="Ошибка ввода" error="Попытка ввести: данные отличные от числовых; отрицательное число; более одного знака после запятой" sqref="P23:R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2 P29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268334.8</v>
      </c>
      <c r="Q21" s="24">
        <f>Q22+Q26+Q27+Q28+Q29</f>
        <v>238057.40000000002</v>
      </c>
      <c r="R21" s="24">
        <f>R22+R26+R27+R28+R29</f>
        <v>30277.399999999994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264802.5</v>
      </c>
      <c r="Q22" s="24">
        <f>Q23+Q24+Q25</f>
        <v>238057.40000000002</v>
      </c>
      <c r="R22" s="24">
        <f>R23+R24+R25</f>
        <v>26745.099999999995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10942</v>
      </c>
      <c r="Q23" s="25">
        <v>8002</v>
      </c>
      <c r="R23" s="25">
        <v>2940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253860.49999999997</v>
      </c>
      <c r="Q24" s="25">
        <v>230055.40000000002</v>
      </c>
      <c r="R24" s="25">
        <v>23805.099999999995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>
        <v>0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3532.3</v>
      </c>
      <c r="Q27" s="25">
        <v>0</v>
      </c>
      <c r="R27" s="25">
        <v>3532.3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50.1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190.2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10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32" sqref="V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1038011.7000000002</v>
      </c>
      <c r="Q21" s="24">
        <f>Q22+Q26+Q27+Q28+Q29</f>
        <v>774492.3</v>
      </c>
      <c r="R21" s="24">
        <f>R22+R26+R27+R28+R29</f>
        <v>263519.39999999997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1011419.8000000002</v>
      </c>
      <c r="Q22" s="24">
        <f>Q23+Q24+Q25</f>
        <v>773633.9</v>
      </c>
      <c r="R22" s="24">
        <f>R23+R24+R25</f>
        <v>237785.9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47106.400000000001</v>
      </c>
      <c r="Q23" s="25">
        <v>24037.8</v>
      </c>
      <c r="R23" s="25">
        <v>23068.600000000002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964313.40000000014</v>
      </c>
      <c r="Q24" s="25">
        <v>749596.1</v>
      </c>
      <c r="R24" s="25">
        <v>214717.3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1008</v>
      </c>
      <c r="Q26" s="25">
        <v>734.09999999999991</v>
      </c>
      <c r="R26" s="25">
        <v>273.89999999999998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25583.899999999998</v>
      </c>
      <c r="Q27" s="25">
        <v>124.3</v>
      </c>
      <c r="R27" s="25">
        <v>25459.599999999999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615.79999999999995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1598.1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15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Y30" sqref="Y30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8">
        <f>'м.р. Большеглушицкий'!P21+'м.р. Большечерниговский'!P21</f>
        <v>675373.29999999993</v>
      </c>
      <c r="Q21" s="28">
        <f>'м.р. Большеглушицкий'!Q21+'м.р. Большечерниговский'!Q21</f>
        <v>557055.69999999995</v>
      </c>
      <c r="R21" s="28">
        <f>'м.р. Большеглушицкий'!R21+'м.р. Большечерниговский'!R21</f>
        <v>118317.6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f>'м.р. Большеглушицкий'!P22+'м.р. Большечерниговский'!P22</f>
        <v>662590.80000000005</v>
      </c>
      <c r="Q22" s="28">
        <f>'м.р. Большеглушицкий'!Q22+'м.р. Большечерниговский'!Q22</f>
        <v>557055.69999999995</v>
      </c>
      <c r="R22" s="28">
        <f>'м.р. Большеглушицкий'!R22+'м.р. Большечерниговский'!R22</f>
        <v>105535.1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f>'м.р. Большеглушицкий'!P23+'м.р. Большечерниговский'!P23</f>
        <v>30551.800000000003</v>
      </c>
      <c r="Q23" s="27">
        <f>'м.р. Большеглушицкий'!Q23+'м.р. Большечерниговский'!Q23</f>
        <v>20535.5</v>
      </c>
      <c r="R23" s="27">
        <f>'м.р. Большеглушицкий'!R23+'м.р. Большечерниговский'!R23</f>
        <v>10016.299999999999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f>'м.р. Большеглушицкий'!P24+'м.р. Большечерниговский'!P24</f>
        <v>632039</v>
      </c>
      <c r="Q24" s="27">
        <f>'м.р. Большеглушицкий'!Q24+'м.р. Большечерниговский'!Q24</f>
        <v>536520.19999999995</v>
      </c>
      <c r="R24" s="27">
        <f>'м.р. Большеглушицкий'!R24+'м.р. Большечерниговский'!R24</f>
        <v>95518.8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>
        <f>'м.р. Большеглушицкий'!P25+'м.р. Большечерниговский'!P25</f>
        <v>0</v>
      </c>
      <c r="Q25" s="27">
        <f>'м.р. Большеглушицкий'!Q25+'м.р. Большечерниговский'!Q25</f>
        <v>0</v>
      </c>
      <c r="R25" s="27">
        <f>'м.р. Большеглушицкий'!R25+'м.р. Большечерниговский'!R25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f>'м.р. Большеглушицкий'!P26+'м.р. Большечерниговский'!P26</f>
        <v>1083</v>
      </c>
      <c r="Q26" s="27">
        <f>'м.р. Большеглушицкий'!Q26+'м.р. Большечерниговский'!Q26</f>
        <v>0</v>
      </c>
      <c r="R26" s="27">
        <f>'м.р. Большеглушицкий'!R26+'м.р. Большечерниговский'!R26</f>
        <v>1083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f>'м.р. Большеглушицкий'!P27+'м.р. Большечерниговский'!P27</f>
        <v>11669.1</v>
      </c>
      <c r="Q27" s="27">
        <f>'м.р. Большеглушицкий'!Q27+'м.р. Большечерниговский'!Q27</f>
        <v>0</v>
      </c>
      <c r="R27" s="27">
        <f>'м.р. Большеглушицкий'!R27+'м.р. Большечерниговский'!R27</f>
        <v>11669.1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f>'м.р. Большеглушицкий'!P28+'м.р. Большечерниговский'!P28</f>
        <v>30.4</v>
      </c>
      <c r="Q28" s="27">
        <f>'м.р. Большеглушицкий'!Q28+'м.р. Большечерниговский'!Q28</f>
        <v>0</v>
      </c>
      <c r="R28" s="27">
        <f>'м.р. Большеглушицкий'!R28+'м.р. Большечерниговский'!R28</f>
        <v>30.4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7">
        <f>'м.р. Большеглушицкий'!P29+'м.р. Большечерниговский'!P29</f>
        <v>0</v>
      </c>
      <c r="Q29" s="27">
        <f>'м.р. Большеглушицкий'!Q29+'м.р. Большечерниговский'!Q29</f>
        <v>0</v>
      </c>
      <c r="R29" s="27">
        <f>'м.р. Большеглушицкий'!R29+'м.р. Большечерниговский'!R29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f>'м.р. Большеглушицкий'!P30+'м.р. Большечерниговский'!P30</f>
        <v>463.5</v>
      </c>
      <c r="Q30" s="29"/>
      <c r="R30" s="29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f>'м.р. Большеглушицкий'!P31+'м.р. Большечерниговский'!P31</f>
        <v>85.9</v>
      </c>
      <c r="Q31" s="29"/>
      <c r="R31" s="29"/>
    </row>
    <row r="32" spans="1:18" ht="50.1" customHeight="1" x14ac:dyDescent="0.25">
      <c r="A32" s="6" t="s">
        <v>20</v>
      </c>
      <c r="O32" s="7">
        <v>12</v>
      </c>
      <c r="P32" s="27">
        <f>'м.р. Большеглушицкий'!P32+'м.р. Большечерниговский'!P32</f>
        <v>23</v>
      </c>
      <c r="Q32" s="29"/>
      <c r="R32" s="29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330466.99999999994</v>
      </c>
      <c r="Q21" s="24">
        <f t="shared" ref="Q21:R21" si="0">Q22+Q26+Q27+Q28+Q29</f>
        <v>273164.09999999998</v>
      </c>
      <c r="R21" s="24">
        <f t="shared" si="0"/>
        <v>57302.9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324439.89999999997</v>
      </c>
      <c r="Q22" s="24">
        <f t="shared" ref="Q22:R22" si="1">Q23+Q24+Q25</f>
        <v>273164.09999999998</v>
      </c>
      <c r="R22" s="24">
        <f t="shared" si="1"/>
        <v>51275.8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14018.6</v>
      </c>
      <c r="Q23" s="25">
        <v>9389.2999999999993</v>
      </c>
      <c r="R23" s="25">
        <v>4629.3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310421.3</v>
      </c>
      <c r="Q24" s="25">
        <v>263774.8</v>
      </c>
      <c r="R24" s="25">
        <v>46646.5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999.5</v>
      </c>
      <c r="Q26" s="25">
        <v>0</v>
      </c>
      <c r="R26" s="25">
        <v>999.5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5012</v>
      </c>
      <c r="Q27" s="25">
        <v>0</v>
      </c>
      <c r="R27" s="25">
        <v>5012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15.6</v>
      </c>
      <c r="Q28" s="25">
        <v>0</v>
      </c>
      <c r="R28" s="25">
        <v>15.6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351.4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0.9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10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344906.3</v>
      </c>
      <c r="Q21" s="24">
        <f t="shared" ref="Q21:R21" si="0">Q22+Q26+Q27+Q28+Q29</f>
        <v>283891.60000000003</v>
      </c>
      <c r="R21" s="24">
        <f t="shared" si="0"/>
        <v>61014.700000000004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338150.9</v>
      </c>
      <c r="Q22" s="24">
        <f t="shared" ref="Q22:R22" si="1">Q23+Q24+Q25</f>
        <v>283891.60000000003</v>
      </c>
      <c r="R22" s="24">
        <f t="shared" si="1"/>
        <v>54259.3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16533.2</v>
      </c>
      <c r="Q23" s="25">
        <v>11146.2</v>
      </c>
      <c r="R23" s="25">
        <v>5387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321617.7</v>
      </c>
      <c r="Q24" s="25">
        <v>272745.40000000002</v>
      </c>
      <c r="R24" s="25">
        <v>48872.3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83.5</v>
      </c>
      <c r="Q26" s="25">
        <v>0</v>
      </c>
      <c r="R26" s="25">
        <v>83.5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6657.1</v>
      </c>
      <c r="Q27" s="25">
        <v>0</v>
      </c>
      <c r="R27" s="25">
        <v>6657.1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14.8</v>
      </c>
      <c r="Q28" s="25">
        <v>0</v>
      </c>
      <c r="R28" s="25">
        <v>14.8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112.1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85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13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8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10">
        <f>'м.р. Волжский'!P21+'г. Новокуйбышевск'!P21</f>
        <v>4122412.9</v>
      </c>
      <c r="Q21" s="10">
        <f>'м.р. Волжский'!Q21+'г. Новокуйбышевск'!Q21</f>
        <v>3195654.3000000003</v>
      </c>
      <c r="R21" s="10">
        <f>'м.р. Волжский'!R21+'г. Новокуйбышевск'!R21</f>
        <v>926758.6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0">
        <f>'м.р. Волжский'!P22+'г. Новокуйбышевск'!P22</f>
        <v>3861540</v>
      </c>
      <c r="Q22" s="10">
        <f>'м.р. Волжский'!Q22+'г. Новокуйбышевск'!Q22</f>
        <v>3175691.1</v>
      </c>
      <c r="R22" s="10">
        <f>'м.р. Волжский'!R22+'г. Новокуйбышевск'!R22</f>
        <v>685848.89999999991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0">
        <f>'м.р. Волжский'!P23+'г. Новокуйбышевск'!P23</f>
        <v>193645</v>
      </c>
      <c r="Q23" s="10">
        <f>'м.р. Волжский'!Q23+'г. Новокуйбышевск'!Q23</f>
        <v>92707.199999999997</v>
      </c>
      <c r="R23" s="10">
        <f>'м.р. Волжский'!R23+'г. Новокуйбышевск'!R23</f>
        <v>100937.79999999999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0">
        <f>'м.р. Волжский'!P24+'г. Новокуйбышевск'!P24</f>
        <v>3667895</v>
      </c>
      <c r="Q24" s="10">
        <f>'м.р. Волжский'!Q24+'г. Новокуйбышевск'!Q24</f>
        <v>3082983.9</v>
      </c>
      <c r="R24" s="10">
        <f>'м.р. Волжский'!R24+'г. Новокуйбышевск'!R24</f>
        <v>584911.1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0">
        <f>'м.р. Волжский'!P25+'г. Новокуйбышевск'!P25</f>
        <v>0</v>
      </c>
      <c r="Q25" s="10">
        <f>'м.р. Волжский'!Q25+'г. Новокуйбышевск'!Q25</f>
        <v>0</v>
      </c>
      <c r="R25" s="10">
        <f>'м.р. Волжский'!R25+'г. Новокуйбышевск'!R25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0">
        <f>'м.р. Волжский'!P26+'г. Новокуйбышевск'!P26</f>
        <v>20996.3</v>
      </c>
      <c r="Q26" s="10">
        <f>'м.р. Волжский'!Q26+'г. Новокуйбышевск'!Q26</f>
        <v>2583.5</v>
      </c>
      <c r="R26" s="10">
        <f>'м.р. Волжский'!R26+'г. Новокуйбышевск'!R26</f>
        <v>18412.8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0">
        <f>'м.р. Волжский'!P27+'г. Новокуйбышевск'!P27</f>
        <v>239876.6</v>
      </c>
      <c r="Q27" s="10">
        <f>'м.р. Волжский'!Q27+'г. Новокуйбышевск'!Q27</f>
        <v>17379.7</v>
      </c>
      <c r="R27" s="10">
        <f>'м.р. Волжский'!R27+'г. Новокуйбышевск'!R27</f>
        <v>222496.9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0">
        <f>'м.р. Волжский'!P28+'г. Новокуйбышевск'!P28</f>
        <v>0</v>
      </c>
      <c r="Q28" s="10">
        <f>'м.р. Волжский'!Q28+'г. Новокуйбышевск'!Q28</f>
        <v>0</v>
      </c>
      <c r="R28" s="10">
        <f>'м.р. Волжский'!R28+'г. Новокуйбышевск'!R28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0">
        <f>'м.р. Волжский'!P29+'г. Новокуйбышевск'!P29</f>
        <v>0</v>
      </c>
      <c r="Q29" s="10">
        <f>'м.р. Волжский'!Q29+'г. Новокуйбышевск'!Q29</f>
        <v>0</v>
      </c>
      <c r="R29" s="10">
        <f>'м.р. Волжский'!R29+'г. Новокуйбышевск'!R29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0">
        <f>'м.р. Волжский'!P30+'г. Новокуйбышевск'!P30</f>
        <v>28593.9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0">
        <f>'м.р. Волжский'!P31+'г. Новокуйбышевск'!P31</f>
        <v>42864.800000000003</v>
      </c>
    </row>
    <row r="32" spans="1:18" ht="50.1" customHeight="1" x14ac:dyDescent="0.25">
      <c r="A32" s="6" t="s">
        <v>20</v>
      </c>
      <c r="O32" s="7">
        <v>12</v>
      </c>
      <c r="P32" s="10">
        <f>'м.р. Волжский'!P32+'г. Новокуйбышевск'!P32</f>
        <v>40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2742175.4</v>
      </c>
      <c r="Q21" s="24">
        <f t="shared" ref="Q21:R21" si="0">Q22+Q26+Q27+Q28+Q29</f>
        <v>2110261.8000000003</v>
      </c>
      <c r="R21" s="24">
        <f t="shared" si="0"/>
        <v>631913.6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2579591.6999999997</v>
      </c>
      <c r="Q22" s="24">
        <f t="shared" ref="Q22:R22" si="1">Q23+Q24+Q25</f>
        <v>2105508.5</v>
      </c>
      <c r="R22" s="24">
        <f t="shared" si="1"/>
        <v>474083.19999999995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126170.9</v>
      </c>
      <c r="Q23" s="25">
        <v>57931.5</v>
      </c>
      <c r="R23" s="25">
        <v>68239.399999999994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2453420.7999999998</v>
      </c>
      <c r="Q24" s="25">
        <v>2047577</v>
      </c>
      <c r="R24" s="25">
        <v>405843.8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2990.6</v>
      </c>
      <c r="Q26" s="25">
        <v>259.60000000000002</v>
      </c>
      <c r="R26" s="25">
        <v>2731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159593.1</v>
      </c>
      <c r="Q27" s="25">
        <v>4493.7</v>
      </c>
      <c r="R27" s="25">
        <v>155099.4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/>
      <c r="Q28" s="25"/>
      <c r="R28" s="25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15260.6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24484.1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22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1380237.5</v>
      </c>
      <c r="Q21" s="24">
        <f t="shared" ref="Q21:R21" si="0">Q22+Q26+Q27+Q28+Q29</f>
        <v>1085392.5</v>
      </c>
      <c r="R21" s="24">
        <f t="shared" si="0"/>
        <v>294845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1281948.3</v>
      </c>
      <c r="Q22" s="24">
        <f t="shared" ref="Q22:R22" si="1">Q23+Q24+Q25</f>
        <v>1070182.6000000001</v>
      </c>
      <c r="R22" s="24">
        <f t="shared" si="1"/>
        <v>211765.69999999998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67474.100000000006</v>
      </c>
      <c r="Q23" s="25">
        <v>34775.699999999997</v>
      </c>
      <c r="R23" s="25">
        <v>32698.400000000001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1214474.2</v>
      </c>
      <c r="Q24" s="25">
        <v>1035406.9</v>
      </c>
      <c r="R24" s="25">
        <v>179067.3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/>
      <c r="Q25" s="25"/>
      <c r="R25" s="25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18005.7</v>
      </c>
      <c r="Q26" s="25">
        <v>2323.9</v>
      </c>
      <c r="R26" s="25">
        <v>15681.8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80283.5</v>
      </c>
      <c r="Q27" s="25">
        <v>12886</v>
      </c>
      <c r="R27" s="25">
        <v>67397.5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/>
      <c r="Q28" s="25"/>
      <c r="R28" s="25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13333.3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18380.7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18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2"/>
  <sheetViews>
    <sheetView showGridLines="0" topLeftCell="A17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26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6" ht="20.100000000000001" customHeight="1" x14ac:dyDescent="0.2">
      <c r="A18" s="43" t="s">
        <v>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43" t="s">
        <v>1</v>
      </c>
      <c r="P18" s="43" t="s">
        <v>16</v>
      </c>
      <c r="Q18" s="39" t="s">
        <v>2</v>
      </c>
      <c r="R18" s="40"/>
    </row>
    <row r="19" spans="1:26" ht="20.100000000000001" customHeight="1" x14ac:dyDescent="0.2">
      <c r="A19" s="43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43"/>
      <c r="P19" s="43"/>
      <c r="Q19" s="13" t="s">
        <v>15</v>
      </c>
      <c r="R19" s="19" t="s">
        <v>3</v>
      </c>
    </row>
    <row r="20" spans="1:26" x14ac:dyDescent="0.2">
      <c r="A20" s="19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17">
        <v>4</v>
      </c>
      <c r="R20" s="17">
        <v>5</v>
      </c>
    </row>
    <row r="21" spans="1:26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423902</v>
      </c>
      <c r="Q21" s="24">
        <f t="shared" ref="Q21:R21" si="0">Q22+Q26+Q27+Q28+Q29</f>
        <v>402751.7</v>
      </c>
      <c r="R21" s="24">
        <f t="shared" si="0"/>
        <v>21150.3</v>
      </c>
      <c r="T21" s="21"/>
      <c r="U21" s="21"/>
      <c r="V21" s="21"/>
      <c r="X21" s="18"/>
      <c r="Y21" s="18"/>
      <c r="Z21" s="18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412390</v>
      </c>
      <c r="Q22" s="24">
        <f t="shared" ref="Q22:R22" si="1">Q23+Q24+Q25</f>
        <v>393322.4</v>
      </c>
      <c r="R22" s="24">
        <f t="shared" si="1"/>
        <v>19067.599999999999</v>
      </c>
      <c r="T22" s="21"/>
      <c r="U22" s="21"/>
      <c r="V22" s="21"/>
      <c r="X22" s="18"/>
      <c r="Y22" s="18"/>
      <c r="Z22" s="18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21841</v>
      </c>
      <c r="Q23" s="25">
        <v>18188.5</v>
      </c>
      <c r="R23" s="25">
        <v>3652.5</v>
      </c>
      <c r="T23" s="21"/>
      <c r="U23" s="21"/>
      <c r="V23" s="21"/>
      <c r="X23" s="18"/>
      <c r="Y23" s="18"/>
      <c r="Z23" s="18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390549</v>
      </c>
      <c r="Q24" s="25">
        <v>375133.9</v>
      </c>
      <c r="R24" s="25">
        <v>15415.1</v>
      </c>
      <c r="T24" s="21"/>
      <c r="U24" s="21"/>
      <c r="V24" s="21"/>
      <c r="X24" s="18"/>
      <c r="Y24" s="18"/>
      <c r="Z24" s="18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/>
      <c r="Q25" s="25"/>
      <c r="R25" s="25"/>
      <c r="T25" s="21"/>
      <c r="U25" s="21"/>
      <c r="V25" s="21"/>
      <c r="X25" s="18"/>
      <c r="Y25" s="18"/>
      <c r="Z25" s="18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1483.9</v>
      </c>
      <c r="Q26" s="25"/>
      <c r="R26" s="25">
        <v>1483.9</v>
      </c>
      <c r="T26" s="21"/>
      <c r="U26" s="21"/>
      <c r="V26" s="21"/>
      <c r="X26" s="18"/>
      <c r="Y26" s="18"/>
      <c r="Z26" s="18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10028.1</v>
      </c>
      <c r="Q27" s="25">
        <v>9429.2999999999993</v>
      </c>
      <c r="R27" s="25">
        <v>598.79999999999995</v>
      </c>
      <c r="T27" s="21"/>
      <c r="U27" s="21"/>
      <c r="V27" s="21"/>
      <c r="X27" s="18"/>
      <c r="Y27" s="18"/>
      <c r="Z27" s="18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/>
      <c r="Q28" s="25"/>
      <c r="R28" s="25"/>
      <c r="T28" s="21"/>
      <c r="U28" s="21"/>
      <c r="V28" s="21"/>
      <c r="X28" s="18"/>
      <c r="Y28" s="18"/>
      <c r="Z28" s="18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  <c r="T29" s="21"/>
      <c r="U29" s="21"/>
      <c r="V29" s="21"/>
      <c r="X29" s="18"/>
      <c r="Y29" s="18"/>
      <c r="Z29" s="18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917.3</v>
      </c>
      <c r="Q30" s="23"/>
      <c r="R30" s="23"/>
      <c r="T30" s="21"/>
      <c r="U30" s="21"/>
      <c r="V30" s="21"/>
      <c r="X30" s="18"/>
      <c r="Y30" s="18"/>
      <c r="Z30" s="18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2197.5</v>
      </c>
      <c r="Q31" s="23"/>
      <c r="R31" s="23"/>
      <c r="T31" s="21"/>
      <c r="U31" s="21"/>
      <c r="V31" s="21"/>
      <c r="X31" s="18"/>
      <c r="Y31" s="18"/>
      <c r="Z31" s="18"/>
    </row>
    <row r="32" spans="1:26" ht="50.1" customHeight="1" x14ac:dyDescent="0.2">
      <c r="A32" s="6" t="s">
        <v>20</v>
      </c>
      <c r="O32" s="7">
        <v>12</v>
      </c>
      <c r="P32" s="22">
        <v>4</v>
      </c>
      <c r="Q32" s="23"/>
      <c r="R32" s="23"/>
      <c r="T32" s="21"/>
      <c r="U32" s="21"/>
      <c r="V32" s="21"/>
      <c r="X32" s="18"/>
      <c r="Y32" s="18"/>
      <c r="Z32" s="1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X30" sqref="X30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4881796.0999999996</v>
      </c>
      <c r="Q21" s="24">
        <f t="shared" ref="Q21:R21" si="0">Q22+Q26+Q27+Q28+Q29</f>
        <v>4812945.3000000007</v>
      </c>
      <c r="R21" s="24">
        <f t="shared" si="0"/>
        <v>68850.8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4489306.2</v>
      </c>
      <c r="Q22" s="24">
        <f t="shared" ref="Q22:R22" si="1">Q23+Q24+Q25</f>
        <v>4488286</v>
      </c>
      <c r="R22" s="24">
        <f t="shared" si="1"/>
        <v>1020.2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223705.4</v>
      </c>
      <c r="Q23" s="25">
        <v>223705.4</v>
      </c>
      <c r="R23" s="25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3359450.9</v>
      </c>
      <c r="Q24" s="25">
        <v>3359309.3</v>
      </c>
      <c r="R24" s="25">
        <v>141.6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906149.9</v>
      </c>
      <c r="Q25" s="25">
        <v>905271.3</v>
      </c>
      <c r="R25" s="25">
        <v>878.6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53655.6</v>
      </c>
      <c r="Q26" s="25">
        <v>16614.7</v>
      </c>
      <c r="R26" s="25">
        <v>37040.9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337971.6</v>
      </c>
      <c r="Q27" s="25">
        <v>307181.90000000002</v>
      </c>
      <c r="R27" s="25">
        <v>30789.7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862.7</v>
      </c>
      <c r="Q28" s="25">
        <v>862.7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83873.600000000006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92256.1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69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10">
        <f>'м.р. Сызранский'!P21+'м.р. Шигонский'!P21+'г. Сызрань'!P21+'г. Октябрьск'!P21</f>
        <v>2966398.4</v>
      </c>
      <c r="Q21" s="10">
        <f>'м.р. Сызранский'!Q21+'м.р. Шигонский'!Q21+'г. Сызрань'!Q21+'г. Октябрьск'!Q21</f>
        <v>2344018.6999999993</v>
      </c>
      <c r="R21" s="10">
        <f>'м.р. Сызранский'!R21+'м.р. Шигонский'!R21+'г. Сызрань'!R21+'г. Октябрьск'!R21</f>
        <v>622379.69999999995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0">
        <f>'м.р. Сызранский'!P22+'м.р. Шигонский'!P22+'г. Сызрань'!P22+'г. Октябрьск'!P22</f>
        <v>2825213.9</v>
      </c>
      <c r="Q22" s="10">
        <f>'м.р. Сызранский'!Q22+'м.р. Шигонский'!Q22+'г. Сызрань'!Q22+'г. Октябрьск'!Q22</f>
        <v>2343552.8999999994</v>
      </c>
      <c r="R22" s="10">
        <f>'м.р. Сызранский'!R22+'м.р. Шигонский'!R22+'г. Сызрань'!R22+'г. Октябрьск'!R22</f>
        <v>481661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0">
        <f>'м.р. Сызранский'!P23+'м.р. Шигонский'!P23+'г. Сызрань'!P23+'г. Октябрьск'!P23</f>
        <v>167782.39999999999</v>
      </c>
      <c r="Q23" s="10">
        <f>'м.р. Сызранский'!Q23+'м.р. Шигонский'!Q23+'г. Сызрань'!Q23+'г. Октябрьск'!Q23</f>
        <v>87657.400000000009</v>
      </c>
      <c r="R23" s="10">
        <f>'м.р. Сызранский'!R23+'м.р. Шигонский'!R23+'г. Сызрань'!R23+'г. Октябрьск'!R23</f>
        <v>80125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0">
        <f>'м.р. Сызранский'!P24+'м.р. Шигонский'!P24+'г. Сызрань'!P24+'г. Октябрьск'!P24</f>
        <v>2657431.5</v>
      </c>
      <c r="Q24" s="10">
        <f>'м.р. Сызранский'!Q24+'м.р. Шигонский'!Q24+'г. Сызрань'!Q24+'г. Октябрьск'!Q24</f>
        <v>2255895.5</v>
      </c>
      <c r="R24" s="10">
        <f>'м.р. Сызранский'!R24+'м.р. Шигонский'!R24+'г. Сызрань'!R24+'г. Октябрьск'!R24</f>
        <v>401536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0">
        <f>'м.р. Сызранский'!P25+'м.р. Шигонский'!P25+'г. Сызрань'!P25+'г. Октябрьск'!P25</f>
        <v>0</v>
      </c>
      <c r="Q25" s="10">
        <f>'м.р. Сызранский'!Q25+'м.р. Шигонский'!Q25+'г. Сызрань'!Q25+'г. Октябрьск'!Q25</f>
        <v>0</v>
      </c>
      <c r="R25" s="10">
        <f>'м.р. Сызранский'!R25+'м.р. Шигонский'!R25+'г. Сызрань'!R25+'г. Октябрьск'!R25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0">
        <f>'м.р. Сызранский'!P26+'м.р. Шигонский'!P26+'г. Сызрань'!P26+'г. Октябрьск'!P26</f>
        <v>5545.1</v>
      </c>
      <c r="Q26" s="10">
        <f>'м.р. Сызранский'!Q26+'м.р. Шигонский'!Q26+'г. Сызрань'!Q26+'г. Октябрьск'!Q26</f>
        <v>435.4</v>
      </c>
      <c r="R26" s="10">
        <f>'м.р. Сызранский'!R26+'м.р. Шигонский'!R26+'г. Сызрань'!R26+'г. Октябрьск'!R26</f>
        <v>5109.7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0">
        <f>'м.р. Сызранский'!P27+'м.р. Шигонский'!P27+'г. Сызрань'!P27+'г. Октябрьск'!P27</f>
        <v>135639.4</v>
      </c>
      <c r="Q27" s="10">
        <f>'м.р. Сызранский'!Q27+'м.р. Шигонский'!Q27+'г. Сызрань'!Q27+'г. Октябрьск'!Q27</f>
        <v>30.4</v>
      </c>
      <c r="R27" s="10">
        <f>'м.р. Сызранский'!R27+'м.р. Шигонский'!R27+'г. Сызрань'!R27+'г. Октябрьск'!R27</f>
        <v>135609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0">
        <f>'м.р. Сызранский'!P28+'м.р. Шигонский'!P28+'г. Сызрань'!P28+'г. Октябрьск'!P28</f>
        <v>0</v>
      </c>
      <c r="Q28" s="10">
        <f>'м.р. Сызранский'!Q28+'м.р. Шигонский'!Q28+'г. Сызрань'!Q28+'г. Октябрьск'!Q28</f>
        <v>0</v>
      </c>
      <c r="R28" s="10">
        <f>'м.р. Сызранский'!R28+'м.р. Шигонский'!R28+'г. Сызрань'!R28+'г. Октябрьск'!R28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0">
        <f>'м.р. Сызранский'!P29+'м.р. Шигонский'!P29+'г. Сызрань'!P29+'г. Октябрьск'!P29</f>
        <v>0</v>
      </c>
      <c r="Q29" s="10">
        <f>'м.р. Сызранский'!Q29+'м.р. Шигонский'!Q29+'г. Сызрань'!Q29+'г. Октябрьск'!Q29</f>
        <v>0</v>
      </c>
      <c r="R29" s="10">
        <f>'м.р. Сызранский'!R29+'м.р. Шигонский'!R29+'г. Сызрань'!R29+'г. Октябрьск'!R29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0">
        <f>'м.р. Сызранский'!P30+'м.р. Шигонский'!P30+'г. Сызрань'!P30+'г. Октябрьск'!P30</f>
        <v>23469.5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0">
        <f>'м.р. Сызранский'!P31+'м.р. Шигонский'!P31+'г. Сызрань'!P31+'г. Октябрьск'!P31</f>
        <v>30229.9</v>
      </c>
    </row>
    <row r="32" spans="1:18" ht="50.1" customHeight="1" x14ac:dyDescent="0.25">
      <c r="A32" s="6" t="s">
        <v>20</v>
      </c>
      <c r="O32" s="7">
        <v>12</v>
      </c>
      <c r="P32" s="10">
        <f>'м.р. Сызранский'!P32+'м.р. Шигонский'!P32+'г. Сызрань'!P32+'г. Октябрьск'!P32</f>
        <v>58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26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6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26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26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6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10">
        <v>1419506.9</v>
      </c>
      <c r="Q21" s="15">
        <v>1333894.7</v>
      </c>
      <c r="R21" s="15">
        <v>85612.2</v>
      </c>
      <c r="T21" s="21"/>
      <c r="U21" s="21"/>
      <c r="V21" s="21"/>
      <c r="X21" s="21"/>
      <c r="Y21" s="21"/>
      <c r="Z21" s="21"/>
    </row>
    <row r="22" spans="1:26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5">
        <v>1275659</v>
      </c>
      <c r="Q22" s="15">
        <v>1222283.6000000001</v>
      </c>
      <c r="R22" s="15">
        <v>53375.4</v>
      </c>
      <c r="T22" s="21"/>
      <c r="U22" s="21"/>
      <c r="V22" s="21"/>
      <c r="X22" s="21"/>
      <c r="Y22" s="21"/>
      <c r="Z22" s="21"/>
    </row>
    <row r="23" spans="1:26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5">
        <v>47166.7</v>
      </c>
      <c r="Q23" s="15">
        <v>35881.4</v>
      </c>
      <c r="R23" s="15">
        <v>11285.3</v>
      </c>
      <c r="T23" s="21"/>
      <c r="U23" s="21"/>
      <c r="V23" s="21"/>
      <c r="X23" s="21"/>
      <c r="Y23" s="21"/>
      <c r="Z23" s="21"/>
    </row>
    <row r="24" spans="1:26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5">
        <v>1228492.3</v>
      </c>
      <c r="Q24" s="15">
        <v>1186402.2</v>
      </c>
      <c r="R24" s="15">
        <v>42090.1</v>
      </c>
      <c r="T24" s="21"/>
      <c r="U24" s="21"/>
      <c r="V24" s="21"/>
      <c r="X24" s="21"/>
      <c r="Y24" s="21"/>
      <c r="Z24" s="21"/>
    </row>
    <row r="25" spans="1:26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5">
        <v>0</v>
      </c>
      <c r="Q25" s="15">
        <v>0</v>
      </c>
      <c r="R25" s="15">
        <v>0</v>
      </c>
      <c r="T25" s="21"/>
      <c r="U25" s="21"/>
      <c r="V25" s="21"/>
      <c r="X25" s="21"/>
      <c r="Y25" s="21"/>
      <c r="Z25" s="21"/>
    </row>
    <row r="26" spans="1:26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5">
        <v>35203.5</v>
      </c>
      <c r="Q26" s="15">
        <v>7190.2</v>
      </c>
      <c r="R26" s="15">
        <v>28013.3</v>
      </c>
      <c r="T26" s="21"/>
      <c r="U26" s="21"/>
      <c r="V26" s="21"/>
      <c r="X26" s="21"/>
      <c r="Y26" s="21"/>
      <c r="Z26" s="21"/>
    </row>
    <row r="27" spans="1:26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5">
        <v>108610.3</v>
      </c>
      <c r="Q27" s="15">
        <v>104386.8</v>
      </c>
      <c r="R27" s="15">
        <v>4223.5</v>
      </c>
      <c r="T27" s="21"/>
      <c r="U27" s="21"/>
      <c r="V27" s="21"/>
      <c r="X27" s="21"/>
      <c r="Y27" s="21"/>
      <c r="Z27" s="21"/>
    </row>
    <row r="28" spans="1:26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5">
        <v>34.1</v>
      </c>
      <c r="Q28" s="15">
        <v>34.1</v>
      </c>
      <c r="R28" s="15">
        <v>0</v>
      </c>
      <c r="T28" s="21"/>
      <c r="U28" s="21"/>
      <c r="V28" s="21"/>
      <c r="X28" s="21"/>
      <c r="Y28" s="21"/>
      <c r="Z28" s="21"/>
    </row>
    <row r="29" spans="1:26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5">
        <v>0</v>
      </c>
      <c r="Q29" s="15">
        <v>0</v>
      </c>
      <c r="R29" s="15">
        <v>0</v>
      </c>
      <c r="T29" s="21"/>
      <c r="U29" s="21"/>
      <c r="V29" s="21"/>
      <c r="X29" s="21"/>
      <c r="Y29" s="21"/>
      <c r="Z29" s="21"/>
    </row>
    <row r="30" spans="1:26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5">
        <v>13728.4</v>
      </c>
      <c r="T30" s="21"/>
      <c r="U30" s="21"/>
      <c r="V30" s="21"/>
      <c r="X30" s="21"/>
      <c r="Y30" s="21"/>
      <c r="Z30" s="21"/>
    </row>
    <row r="31" spans="1:26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5">
        <v>9664.9</v>
      </c>
      <c r="T31" s="21"/>
      <c r="U31" s="21"/>
      <c r="V31" s="21"/>
      <c r="X31" s="21"/>
      <c r="Y31" s="21"/>
      <c r="Z31" s="21"/>
    </row>
    <row r="32" spans="1:26" ht="50.1" customHeight="1" x14ac:dyDescent="0.25">
      <c r="A32" s="6" t="s">
        <v>20</v>
      </c>
      <c r="O32" s="7">
        <v>12</v>
      </c>
      <c r="P32" s="15">
        <v>18</v>
      </c>
      <c r="T32" s="21"/>
      <c r="U32" s="21"/>
      <c r="V32" s="21"/>
      <c r="X32" s="21"/>
      <c r="Y32" s="21"/>
      <c r="Z32" s="2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U30" sqref="U30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36">
        <v>1</v>
      </c>
      <c r="P21" s="24">
        <f>P22+P26+P27+P28+P29</f>
        <v>8521594.3000000007</v>
      </c>
      <c r="Q21" s="24">
        <f t="shared" ref="Q21:R21" si="0">Q22+Q26+Q27+Q28+Q29</f>
        <v>8508443.3000000007</v>
      </c>
      <c r="R21" s="24">
        <f t="shared" si="0"/>
        <v>13151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6">
        <v>2</v>
      </c>
      <c r="P22" s="24">
        <f>P23+P24+P25</f>
        <v>7959659</v>
      </c>
      <c r="Q22" s="24">
        <f t="shared" ref="Q22:R22" si="1">Q23+Q24+Q25</f>
        <v>7951699.5</v>
      </c>
      <c r="R22" s="24">
        <f t="shared" si="1"/>
        <v>7959.5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6">
        <v>3</v>
      </c>
      <c r="P23" s="25">
        <v>407378.3</v>
      </c>
      <c r="Q23" s="25">
        <v>407378.3</v>
      </c>
      <c r="R23" s="25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36">
        <v>4</v>
      </c>
      <c r="P24" s="25">
        <v>5423659.2999999998</v>
      </c>
      <c r="Q24" s="25">
        <v>5423659.2999999998</v>
      </c>
      <c r="R24" s="25">
        <v>0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36">
        <v>5</v>
      </c>
      <c r="P25" s="25">
        <v>2128621.4</v>
      </c>
      <c r="Q25" s="25">
        <v>2120661.9</v>
      </c>
      <c r="R25" s="25">
        <v>7959.5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36">
        <v>6</v>
      </c>
      <c r="P26" s="25">
        <v>50513.3</v>
      </c>
      <c r="Q26" s="25">
        <v>48419.4</v>
      </c>
      <c r="R26" s="25">
        <v>2093.9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36">
        <v>7</v>
      </c>
      <c r="P27" s="25">
        <v>490999.6</v>
      </c>
      <c r="Q27" s="25">
        <v>487999.3</v>
      </c>
      <c r="R27" s="25">
        <v>3000.3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36">
        <v>8</v>
      </c>
      <c r="P28" s="25">
        <v>20422.400000000001</v>
      </c>
      <c r="Q28" s="25">
        <v>20325.099999999999</v>
      </c>
      <c r="R28" s="25">
        <v>97.3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36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5">
        <v>318196.5</v>
      </c>
      <c r="Q30" s="38"/>
      <c r="R30" s="38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5">
        <v>345427.20000000001</v>
      </c>
      <c r="Q31" s="38"/>
      <c r="R31" s="38"/>
    </row>
    <row r="32" spans="1:18" ht="50.1" customHeight="1" x14ac:dyDescent="0.2">
      <c r="A32" s="6" t="s">
        <v>20</v>
      </c>
      <c r="O32" s="7">
        <v>12</v>
      </c>
      <c r="P32" s="37">
        <v>147</v>
      </c>
      <c r="Q32" s="38"/>
      <c r="R32" s="3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389679.89999999997</v>
      </c>
      <c r="Q21" s="24">
        <f t="shared" ref="Q21:R21" si="0">Q22+Q26+Q27+Q28+Q29</f>
        <v>320352.2</v>
      </c>
      <c r="R21" s="24">
        <f t="shared" si="0"/>
        <v>69327.7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377961.2</v>
      </c>
      <c r="Q22" s="24">
        <f t="shared" ref="Q22:R22" si="1">Q23+Q24+Q25</f>
        <v>320302.2</v>
      </c>
      <c r="R22" s="24">
        <f t="shared" si="1"/>
        <v>57659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20629.400000000001</v>
      </c>
      <c r="Q23" s="25">
        <v>13084.5</v>
      </c>
      <c r="R23" s="25">
        <v>7544.9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357331.8</v>
      </c>
      <c r="Q24" s="25">
        <v>307217.7</v>
      </c>
      <c r="R24" s="25">
        <v>50114.1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139.1</v>
      </c>
      <c r="Q26" s="25">
        <v>50</v>
      </c>
      <c r="R26" s="25">
        <v>89.1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11579.6</v>
      </c>
      <c r="Q27" s="25">
        <v>0</v>
      </c>
      <c r="R27" s="25">
        <v>11579.6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1482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2393.9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11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286693.90000000002</v>
      </c>
      <c r="Q21" s="24">
        <f t="shared" ref="Q21:R21" si="0">Q22+Q26+Q27+Q28+Q29</f>
        <v>236413.8</v>
      </c>
      <c r="R21" s="24">
        <f t="shared" si="0"/>
        <v>50280.1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279258.2</v>
      </c>
      <c r="Q22" s="24">
        <f t="shared" ref="Q22:R22" si="1">Q23+Q24+Q25</f>
        <v>236413.8</v>
      </c>
      <c r="R22" s="24">
        <f t="shared" si="1"/>
        <v>42844.4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14899.5</v>
      </c>
      <c r="Q23" s="25">
        <v>9864.9</v>
      </c>
      <c r="R23" s="25">
        <v>5034.6000000000004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264358.7</v>
      </c>
      <c r="Q24" s="25">
        <v>226548.9</v>
      </c>
      <c r="R24" s="25">
        <v>37809.800000000003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177.7</v>
      </c>
      <c r="Q26" s="25">
        <v>0</v>
      </c>
      <c r="R26" s="25">
        <v>177.7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7258</v>
      </c>
      <c r="Q27" s="25">
        <v>0</v>
      </c>
      <c r="R27" s="25">
        <v>7258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130.5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108.8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10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9" width="9.140625" style="11"/>
    <col min="20" max="20" width="10" style="11" bestFit="1" customWidth="1"/>
    <col min="21" max="23" width="9.140625" style="11"/>
    <col min="24" max="24" width="10" style="11" bestFit="1" customWidth="1"/>
    <col min="25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26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6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26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26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6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1967153.7</v>
      </c>
      <c r="Q21" s="24">
        <f t="shared" ref="Q21:R21" si="0">Q22+Q26+Q27+Q28+Q29</f>
        <v>1541473.3999999997</v>
      </c>
      <c r="R21" s="24">
        <f t="shared" si="0"/>
        <v>425680.3</v>
      </c>
      <c r="T21" s="20"/>
      <c r="U21" s="20"/>
      <c r="V21" s="20"/>
      <c r="X21" s="20"/>
      <c r="Y21" s="20"/>
      <c r="Z21" s="20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1856418.7</v>
      </c>
      <c r="Q22" s="24">
        <f t="shared" ref="Q22:R22" si="1">Q23+Q24+Q25</f>
        <v>1541057.5999999999</v>
      </c>
      <c r="R22" s="24">
        <f t="shared" si="1"/>
        <v>315361.09999999998</v>
      </c>
      <c r="T22" s="20"/>
      <c r="U22" s="20"/>
      <c r="V22" s="20"/>
      <c r="X22" s="20"/>
      <c r="Y22" s="20"/>
      <c r="Z22" s="20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115700.2</v>
      </c>
      <c r="Q23" s="25">
        <v>56301.2</v>
      </c>
      <c r="R23" s="25">
        <v>59399</v>
      </c>
      <c r="T23" s="20"/>
      <c r="U23" s="20"/>
      <c r="V23" s="20"/>
      <c r="X23" s="20"/>
      <c r="Y23" s="20"/>
      <c r="Z23" s="20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1740718.5</v>
      </c>
      <c r="Q24" s="25">
        <v>1484756.4</v>
      </c>
      <c r="R24" s="25">
        <v>255962.1</v>
      </c>
      <c r="T24" s="20"/>
      <c r="U24" s="20"/>
      <c r="V24" s="20"/>
      <c r="X24" s="20"/>
      <c r="Y24" s="20"/>
      <c r="Z24" s="20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  <c r="T25" s="20"/>
      <c r="U25" s="20"/>
      <c r="V25" s="20"/>
      <c r="X25" s="20"/>
      <c r="Y25" s="20"/>
      <c r="Z25" s="20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5228.3</v>
      </c>
      <c r="Q26" s="25">
        <v>385.4</v>
      </c>
      <c r="R26" s="25">
        <v>4842.8999999999996</v>
      </c>
      <c r="T26" s="20"/>
      <c r="U26" s="20"/>
      <c r="V26" s="20"/>
      <c r="X26" s="20"/>
      <c r="Y26" s="20"/>
      <c r="Z26" s="20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105506.7</v>
      </c>
      <c r="Q27" s="25">
        <v>30.4</v>
      </c>
      <c r="R27" s="25">
        <v>105476.3</v>
      </c>
      <c r="T27" s="20"/>
      <c r="U27" s="20"/>
      <c r="V27" s="20"/>
      <c r="X27" s="20"/>
      <c r="Y27" s="20"/>
      <c r="Z27" s="20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  <c r="T28" s="20"/>
      <c r="U28" s="20"/>
      <c r="V28" s="20"/>
      <c r="X28" s="20"/>
      <c r="Y28" s="20"/>
      <c r="Z28" s="20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  <c r="T29" s="20"/>
      <c r="U29" s="20"/>
      <c r="V29" s="20"/>
      <c r="X29" s="20"/>
      <c r="Y29" s="20"/>
      <c r="Z29" s="20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20886</v>
      </c>
      <c r="Q30" s="23"/>
      <c r="R30" s="23"/>
      <c r="T30" s="20"/>
      <c r="U30" s="20"/>
      <c r="V30" s="20"/>
      <c r="X30" s="20"/>
      <c r="Y30" s="20"/>
      <c r="Z30" s="20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26574.799999999999</v>
      </c>
      <c r="Q31" s="23"/>
      <c r="R31" s="23"/>
      <c r="T31" s="20"/>
      <c r="U31" s="20"/>
      <c r="V31" s="20"/>
      <c r="X31" s="20"/>
      <c r="Y31" s="20"/>
      <c r="Z31" s="20"/>
    </row>
    <row r="32" spans="1:26" ht="50.1" customHeight="1" x14ac:dyDescent="0.2">
      <c r="A32" s="6" t="s">
        <v>20</v>
      </c>
      <c r="O32" s="7">
        <v>12</v>
      </c>
      <c r="P32" s="22">
        <v>30</v>
      </c>
      <c r="Q32" s="23"/>
      <c r="R32" s="23"/>
      <c r="T32" s="20"/>
      <c r="U32" s="20"/>
      <c r="V32" s="20"/>
      <c r="X32" s="20"/>
      <c r="Y32" s="20"/>
      <c r="Z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322870.89999999997</v>
      </c>
      <c r="Q21" s="24">
        <f t="shared" ref="Q21:R21" si="0">Q22+Q26+Q27+Q28+Q29</f>
        <v>245779.3</v>
      </c>
      <c r="R21" s="24">
        <f t="shared" si="0"/>
        <v>77091.600000000006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311575.8</v>
      </c>
      <c r="Q22" s="24">
        <f t="shared" ref="Q22:R22" si="1">Q23+Q24+Q25</f>
        <v>245779.3</v>
      </c>
      <c r="R22" s="24">
        <f t="shared" si="1"/>
        <v>65796.5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16553.3</v>
      </c>
      <c r="Q23" s="25">
        <v>8406.7999999999993</v>
      </c>
      <c r="R23" s="25">
        <v>8146.5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295022.5</v>
      </c>
      <c r="Q24" s="25">
        <v>237372.5</v>
      </c>
      <c r="R24" s="25">
        <v>57650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>
        <v>0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11295.1</v>
      </c>
      <c r="Q27" s="25">
        <v>0</v>
      </c>
      <c r="R27" s="25">
        <v>11295.1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971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1152.4000000000001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7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3.1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Жигулевск'!data_r_14</vt:lpstr>
      <vt:lpstr>'г. Новокуйбышевск'!data_r_14</vt:lpstr>
      <vt:lpstr>'г. Октябрьск'!data_r_14</vt:lpstr>
      <vt:lpstr>'г. Отрадный'!data_r_14</vt:lpstr>
      <vt:lpstr>'г. Похвистнево'!data_r_14</vt:lpstr>
      <vt:lpstr>'г. Самара'!data_r_14</vt:lpstr>
      <vt:lpstr>'г. Сызрань'!data_r_14</vt:lpstr>
      <vt:lpstr>'г. Тольятти'!data_r_14</vt:lpstr>
      <vt:lpstr>'г. Чапаевск'!data_r_14</vt:lpstr>
      <vt:lpstr>'г.о. Кинель'!data_r_14</vt:lpstr>
      <vt:lpstr>'Деп Сам'!data_r_14</vt:lpstr>
      <vt:lpstr>'Деп Тольятти'!data_r_14</vt:lpstr>
      <vt:lpstr>ЗУ!data_r_14</vt:lpstr>
      <vt:lpstr>КУ!data_r_14</vt:lpstr>
      <vt:lpstr>'м.р.  Приволжский'!data_r_14</vt:lpstr>
      <vt:lpstr>'м.р. Алексеевский'!data_r_14</vt:lpstr>
      <vt:lpstr>'м.р. Безенчукский'!data_r_14</vt:lpstr>
      <vt:lpstr>'м.р. Богатовский'!data_r_14</vt:lpstr>
      <vt:lpstr>'м.р. Большеглушицкий'!data_r_14</vt:lpstr>
      <vt:lpstr>'м.р. Большечерниговский'!data_r_14</vt:lpstr>
      <vt:lpstr>'м.р. Борский'!data_r_14</vt:lpstr>
      <vt:lpstr>'м.р. Волжский'!data_r_14</vt:lpstr>
      <vt:lpstr>'м.р. Елховский'!data_r_14</vt:lpstr>
      <vt:lpstr>'м.р. Исаклинский'!data_r_14</vt:lpstr>
      <vt:lpstr>'м.р. Камышлинский'!data_r_14</vt:lpstr>
      <vt:lpstr>'м.р. Кинельский'!data_r_14</vt:lpstr>
      <vt:lpstr>'м.р. Клявлинский'!data_r_14</vt:lpstr>
      <vt:lpstr>'м.р. Кошкинский'!data_r_14</vt:lpstr>
      <vt:lpstr>'м.р. Красноармейский'!data_r_14</vt:lpstr>
      <vt:lpstr>'м.р. Красноярский'!data_r_14</vt:lpstr>
      <vt:lpstr>'м.р. Нефтегорский'!data_r_14</vt:lpstr>
      <vt:lpstr>'м.р. Пестравский'!data_r_14</vt:lpstr>
      <vt:lpstr>'м.р. Похвистневский'!data_r_14</vt:lpstr>
      <vt:lpstr>'м.р. Сергиевский'!data_r_14</vt:lpstr>
      <vt:lpstr>'м.р. Ставропольский'!data_r_14</vt:lpstr>
      <vt:lpstr>'м.р. Сызранский'!data_r_14</vt:lpstr>
      <vt:lpstr>'м.р. Хворостянский'!data_r_14</vt:lpstr>
      <vt:lpstr>'м.р. Челно-Вершинский'!data_r_14</vt:lpstr>
      <vt:lpstr>'м.р. Шенталинский'!data_r_14</vt:lpstr>
      <vt:lpstr>'м.р. Шигонский'!data_r_14</vt:lpstr>
      <vt:lpstr>'м.р.Кинель-Черкасский '!data_r_14</vt:lpstr>
      <vt:lpstr>ОУ!data_r_14</vt:lpstr>
      <vt:lpstr>ПУ!data_r_14</vt:lpstr>
      <vt:lpstr>СВУ!data_r_14</vt:lpstr>
      <vt:lpstr>СЗ!data_r_14</vt:lpstr>
      <vt:lpstr>СУ!data_r_14</vt:lpstr>
      <vt:lpstr>ЦУ!data_r_14</vt:lpstr>
      <vt:lpstr>ЮВУ!data_r_14</vt:lpstr>
      <vt:lpstr>ЮЗУ!data_r_14</vt:lpstr>
      <vt:lpstr>ЮУ!data_r_14</vt:lpstr>
      <vt:lpstr>data_r_14</vt:lpstr>
      <vt:lpstr>'г. Жигулевск'!razdel_14</vt:lpstr>
      <vt:lpstr>'г. Новокуйбышевск'!razdel_14</vt:lpstr>
      <vt:lpstr>'г. Октябрьск'!razdel_14</vt:lpstr>
      <vt:lpstr>'г. Отрадный'!razdel_14</vt:lpstr>
      <vt:lpstr>'г. Похвистнево'!razdel_14</vt:lpstr>
      <vt:lpstr>'г. Самара'!razdel_14</vt:lpstr>
      <vt:lpstr>'г. Сызрань'!razdel_14</vt:lpstr>
      <vt:lpstr>'г. Тольятти'!razdel_14</vt:lpstr>
      <vt:lpstr>'г. Чапаевск'!razdel_14</vt:lpstr>
      <vt:lpstr>'г.о. Кинель'!razdel_14</vt:lpstr>
      <vt:lpstr>'Деп Сам'!razdel_14</vt:lpstr>
      <vt:lpstr>'Деп Тольятти'!razdel_14</vt:lpstr>
      <vt:lpstr>ЗУ!razdel_14</vt:lpstr>
      <vt:lpstr>КУ!razdel_14</vt:lpstr>
      <vt:lpstr>'м.р.  Приволжский'!razdel_14</vt:lpstr>
      <vt:lpstr>'м.р. Алексеевский'!razdel_14</vt:lpstr>
      <vt:lpstr>'м.р. Безенчукский'!razdel_14</vt:lpstr>
      <vt:lpstr>'м.р. Богатовский'!razdel_14</vt:lpstr>
      <vt:lpstr>'м.р. Большеглушицкий'!razdel_14</vt:lpstr>
      <vt:lpstr>'м.р. Большечерниговский'!razdel_14</vt:lpstr>
      <vt:lpstr>'м.р. Борский'!razdel_14</vt:lpstr>
      <vt:lpstr>'м.р. Волжский'!razdel_14</vt:lpstr>
      <vt:lpstr>'м.р. Елховский'!razdel_14</vt:lpstr>
      <vt:lpstr>'м.р. Исаклинский'!razdel_14</vt:lpstr>
      <vt:lpstr>'м.р. Камышлинский'!razdel_14</vt:lpstr>
      <vt:lpstr>'м.р. Кинельский'!razdel_14</vt:lpstr>
      <vt:lpstr>'м.р. Клявлинский'!razdel_14</vt:lpstr>
      <vt:lpstr>'м.р. Кошкинский'!razdel_14</vt:lpstr>
      <vt:lpstr>'м.р. Красноармейский'!razdel_14</vt:lpstr>
      <vt:lpstr>'м.р. Красноярский'!razdel_14</vt:lpstr>
      <vt:lpstr>'м.р. Нефтегорский'!razdel_14</vt:lpstr>
      <vt:lpstr>'м.р. Пестравский'!razdel_14</vt:lpstr>
      <vt:lpstr>'м.р. Похвистневский'!razdel_14</vt:lpstr>
      <vt:lpstr>'м.р. Сергиевский'!razdel_14</vt:lpstr>
      <vt:lpstr>'м.р. Ставропольский'!razdel_14</vt:lpstr>
      <vt:lpstr>'м.р. Сызранский'!razdel_14</vt:lpstr>
      <vt:lpstr>'м.р. Хворостянский'!razdel_14</vt:lpstr>
      <vt:lpstr>'м.р. Челно-Вершинский'!razdel_14</vt:lpstr>
      <vt:lpstr>'м.р. Шенталинский'!razdel_14</vt:lpstr>
      <vt:lpstr>'м.р. Шигонский'!razdel_14</vt:lpstr>
      <vt:lpstr>'м.р.Кинель-Черкасский '!razdel_14</vt:lpstr>
      <vt:lpstr>ОУ!razdel_14</vt:lpstr>
      <vt:lpstr>ПУ!razdel_14</vt:lpstr>
      <vt:lpstr>СВУ!razdel_14</vt:lpstr>
      <vt:lpstr>СЗ!razdel_14</vt:lpstr>
      <vt:lpstr>СУ!razdel_14</vt:lpstr>
      <vt:lpstr>ЦУ!razdel_14</vt:lpstr>
      <vt:lpstr>ЮВУ!razdel_14</vt:lpstr>
      <vt:lpstr>ЮЗУ!razdel_14</vt:lpstr>
      <vt:lpstr>ЮУ!razdel_14</vt:lpstr>
      <vt:lpstr>razdel_14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2024-04-08T06:38:07Z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